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loplui\Desktop\"/>
    </mc:Choice>
  </mc:AlternateContent>
  <bookViews>
    <workbookView xWindow="0" yWindow="0" windowWidth="28800" windowHeight="12435" tabRatio="514"/>
  </bookViews>
  <sheets>
    <sheet name="8.1 Coeficiente Kc" sheetId="1" r:id="rId1"/>
    <sheet name="9.2 Coeficiente Kr" sheetId="2" state="hidden" r:id="rId2"/>
  </sheets>
  <definedNames>
    <definedName name="_Toc445980948" localSheetId="0">'8.1 Coeficiente Kc'!$B$27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30" i="1"/>
  <c r="E30" i="1" s="1"/>
  <c r="D31" i="1"/>
  <c r="E31" i="1" s="1"/>
  <c r="D28" i="1"/>
  <c r="E28" i="1" s="1"/>
  <c r="D24" i="1"/>
  <c r="E24" i="1" s="1"/>
  <c r="D25" i="1"/>
  <c r="E25" i="1" s="1"/>
  <c r="D26" i="1"/>
  <c r="E26" i="1" s="1"/>
  <c r="D23" i="1"/>
  <c r="E23" i="1" s="1"/>
  <c r="D19" i="1"/>
  <c r="E19" i="1" s="1"/>
  <c r="D20" i="1"/>
  <c r="E20" i="1" s="1"/>
  <c r="D21" i="1"/>
  <c r="E21" i="1" s="1"/>
  <c r="D18" i="1"/>
  <c r="E18" i="1" s="1"/>
  <c r="E29" i="1"/>
  <c r="G10" i="1" l="1"/>
  <c r="I10" i="1" s="1"/>
  <c r="G9" i="1"/>
  <c r="G8" i="1"/>
  <c r="I8" i="1" s="1"/>
  <c r="I9" i="1" l="1"/>
  <c r="L8" i="1" l="1"/>
  <c r="L9" i="1"/>
  <c r="L10" i="1"/>
  <c r="P8" i="1"/>
  <c r="P9" i="1"/>
  <c r="P10" i="1"/>
  <c r="T8" i="1"/>
  <c r="T9" i="1"/>
  <c r="T10" i="1"/>
  <c r="X8" i="1"/>
  <c r="X9" i="1"/>
  <c r="X10" i="1"/>
  <c r="AB8" i="1"/>
  <c r="AB9" i="1"/>
  <c r="AB10" i="1"/>
  <c r="E14" i="2" l="1"/>
  <c r="E15" i="2"/>
  <c r="E16" i="2"/>
  <c r="E17" i="2"/>
  <c r="E18" i="2"/>
  <c r="E19" i="2"/>
  <c r="E20" i="2"/>
  <c r="E21" i="2"/>
  <c r="E13" i="2"/>
  <c r="W26" i="2" l="1"/>
  <c r="F21" i="2" s="1"/>
  <c r="G21" i="2" s="1"/>
  <c r="H21" i="2" s="1"/>
  <c r="W28" i="2"/>
  <c r="F20" i="2"/>
  <c r="F19" i="2"/>
  <c r="F18" i="2"/>
  <c r="F15" i="2"/>
  <c r="F16" i="2"/>
  <c r="E26" i="2"/>
  <c r="F14" i="2" s="1"/>
  <c r="T6" i="2"/>
  <c r="U6" i="2"/>
  <c r="Q6" i="2"/>
  <c r="S6" i="2" s="1"/>
  <c r="O6" i="2"/>
  <c r="P6" i="2" s="1"/>
  <c r="L6" i="2"/>
  <c r="N6" i="2" s="1"/>
  <c r="J6" i="2"/>
  <c r="K6" i="2" s="1"/>
  <c r="H6" i="2"/>
  <c r="I6" i="2" s="1"/>
  <c r="F6" i="2"/>
  <c r="G6" i="2" s="1"/>
  <c r="D6" i="2"/>
  <c r="E6" i="2" s="1"/>
  <c r="B6" i="2"/>
  <c r="C4" i="2"/>
  <c r="E4" i="2" s="1"/>
  <c r="D4" i="2" s="1"/>
  <c r="U28" i="2"/>
  <c r="U26" i="2"/>
  <c r="S28" i="2"/>
  <c r="S26" i="2"/>
  <c r="P28" i="2"/>
  <c r="P26" i="2"/>
  <c r="N28" i="2"/>
  <c r="N26" i="2"/>
  <c r="K28" i="2"/>
  <c r="K26" i="2"/>
  <c r="F17" i="2" s="1"/>
  <c r="I28" i="2"/>
  <c r="I26" i="2"/>
  <c r="G28" i="2"/>
  <c r="G26" i="2"/>
  <c r="E28" i="2"/>
  <c r="C26" i="2"/>
  <c r="C28" i="2"/>
  <c r="F13" i="2" l="1"/>
  <c r="G13" i="2" s="1"/>
  <c r="H13" i="2" s="1"/>
  <c r="G4" i="2"/>
  <c r="C6" i="2"/>
  <c r="G14" i="2" l="1"/>
  <c r="H14" i="2" s="1"/>
  <c r="I4" i="2"/>
  <c r="G15" i="2" s="1"/>
  <c r="H15" i="2" s="1"/>
  <c r="F4" i="2"/>
  <c r="K4" i="2" l="1"/>
  <c r="N4" i="2" s="1"/>
  <c r="H4" i="2"/>
  <c r="M10" i="1"/>
  <c r="AZ10" i="1"/>
  <c r="AV10" i="1"/>
  <c r="AW10" i="1" s="1"/>
  <c r="AR10" i="1"/>
  <c r="AN10" i="1"/>
  <c r="AO10" i="1" s="1"/>
  <c r="AJ10" i="1"/>
  <c r="AF10" i="1"/>
  <c r="AG10" i="1" s="1"/>
  <c r="AZ9" i="1"/>
  <c r="AV9" i="1"/>
  <c r="AR9" i="1"/>
  <c r="AN9" i="1"/>
  <c r="AJ9" i="1"/>
  <c r="AF9" i="1"/>
  <c r="AG9" i="1" s="1"/>
  <c r="AZ8" i="1"/>
  <c r="AV8" i="1"/>
  <c r="AR8" i="1"/>
  <c r="AN8" i="1"/>
  <c r="AJ8" i="1"/>
  <c r="AF8" i="1"/>
  <c r="Y10" i="1"/>
  <c r="Q10" i="1"/>
  <c r="G16" i="2" l="1"/>
  <c r="H16" i="2" s="1"/>
  <c r="P4" i="2"/>
  <c r="G17" i="2"/>
  <c r="H17" i="2" s="1"/>
  <c r="J4" i="2"/>
  <c r="AC10" i="1"/>
  <c r="AC9" i="1"/>
  <c r="AS9" i="1"/>
  <c r="U9" i="1"/>
  <c r="Y9" i="1"/>
  <c r="Q9" i="1"/>
  <c r="BA9" i="1"/>
  <c r="AO9" i="1"/>
  <c r="AW9" i="1"/>
  <c r="AK9" i="1"/>
  <c r="S4" i="2" l="1"/>
  <c r="G18" i="2"/>
  <c r="H18" i="2" s="1"/>
  <c r="L4" i="2"/>
  <c r="M9" i="1"/>
  <c r="U10" i="1"/>
  <c r="AS10" i="1"/>
  <c r="BA10" i="1"/>
  <c r="AK10" i="1"/>
  <c r="Y8" i="1"/>
  <c r="Q8" i="1"/>
  <c r="AW8" i="1"/>
  <c r="U8" i="1"/>
  <c r="BA8" i="1"/>
  <c r="AK8" i="1"/>
  <c r="M8" i="1"/>
  <c r="AC8" i="1"/>
  <c r="AO8" i="1"/>
  <c r="AG8" i="1"/>
  <c r="AS8" i="1"/>
  <c r="I11" i="1" l="1"/>
  <c r="U4" i="2"/>
  <c r="G20" i="2" s="1"/>
  <c r="H20" i="2" s="1"/>
  <c r="G19" i="2"/>
  <c r="H19" i="2" s="1"/>
  <c r="O4" i="2"/>
  <c r="AG11" i="1"/>
  <c r="AW11" i="1"/>
  <c r="M11" i="1"/>
  <c r="BA11" i="1"/>
  <c r="U11" i="1"/>
  <c r="AO11" i="1"/>
  <c r="AS11" i="1"/>
  <c r="AK11" i="1"/>
  <c r="Q11" i="1"/>
  <c r="Y11" i="1"/>
  <c r="AC11" i="1"/>
  <c r="AC12" i="1" l="1"/>
  <c r="Q4" i="2"/>
  <c r="T4" i="2"/>
  <c r="BA12" i="1"/>
</calcChain>
</file>

<file path=xl/sharedStrings.xml><?xml version="1.0" encoding="utf-8"?>
<sst xmlns="http://schemas.openxmlformats.org/spreadsheetml/2006/main" count="178" uniqueCount="94">
  <si>
    <t>Número de incidencias del servicio</t>
  </si>
  <si>
    <t>Herramientas de seguimiento, control y gestión de los trabajos</t>
  </si>
  <si>
    <t>INDICADORES</t>
  </si>
  <si>
    <t>I = 0</t>
  </si>
  <si>
    <t>I = 1</t>
  </si>
  <si>
    <r>
      <t>I</t>
    </r>
    <r>
      <rPr>
        <sz val="11"/>
        <color rgb="FF000000"/>
        <rFont val="Calibri"/>
        <family val="2"/>
        <scheme val="minor"/>
      </rPr>
      <t xml:space="preserve"> = 2 -4</t>
    </r>
  </si>
  <si>
    <r>
      <t>I</t>
    </r>
    <r>
      <rPr>
        <sz val="11"/>
        <color rgb="FF000000"/>
        <rFont val="Calibri"/>
        <family val="2"/>
        <scheme val="minor"/>
      </rPr>
      <t xml:space="preserve"> &gt; 4</t>
    </r>
  </si>
  <si>
    <t>No conformidad</t>
  </si>
  <si>
    <t>Kci</t>
  </si>
  <si>
    <t>NC</t>
  </si>
  <si>
    <t>Insp Mes</t>
  </si>
  <si>
    <t>Incid</t>
  </si>
  <si>
    <t>Marzo</t>
  </si>
  <si>
    <t>Abril</t>
  </si>
  <si>
    <t>Agosto</t>
  </si>
  <si>
    <t>Septiembre</t>
  </si>
  <si>
    <t>Mayo</t>
  </si>
  <si>
    <t>Junio</t>
  </si>
  <si>
    <t>Julio</t>
  </si>
  <si>
    <t>Octubre</t>
  </si>
  <si>
    <t>Noviembre</t>
  </si>
  <si>
    <t>Diciembre</t>
  </si>
  <si>
    <t>Enero</t>
  </si>
  <si>
    <t>Febrero</t>
  </si>
  <si>
    <t>Kc4</t>
  </si>
  <si>
    <t>Kc5</t>
  </si>
  <si>
    <t>Kc6</t>
  </si>
  <si>
    <t>Kc7</t>
  </si>
  <si>
    <t>Kc8</t>
  </si>
  <si>
    <t>Kc9</t>
  </si>
  <si>
    <t>Kc10</t>
  </si>
  <si>
    <t>Kc11</t>
  </si>
  <si>
    <t>Kc12</t>
  </si>
  <si>
    <t>Kc3</t>
  </si>
  <si>
    <t>Kc2</t>
  </si>
  <si>
    <t>Kc1</t>
  </si>
  <si>
    <t xml:space="preserve">TOTAL RESIDUOS SC </t>
  </si>
  <si>
    <t>Año</t>
  </si>
  <si>
    <t>Reduc Resto %</t>
  </si>
  <si>
    <t>Cumplimiento</t>
  </si>
  <si>
    <t>Kr</t>
  </si>
  <si>
    <t>C=100%</t>
  </si>
  <si>
    <t>85%&lt; C &lt;100%</t>
  </si>
  <si>
    <t>65%&lt; C &lt;85%</t>
  </si>
  <si>
    <t>50%&lt; C &lt;65%</t>
  </si>
  <si>
    <t>C&lt;50%</t>
  </si>
  <si>
    <t>Anualidades</t>
  </si>
  <si>
    <t>RSU (Fracción resto) Kg.</t>
  </si>
  <si>
    <t>PR Real</t>
  </si>
  <si>
    <t>PR Teórico</t>
  </si>
  <si>
    <t>Reduc Real %</t>
  </si>
  <si>
    <t>Años 2-5</t>
  </si>
  <si>
    <t>Años 6-8 + prórrogas</t>
  </si>
  <si>
    <t>P1</t>
  </si>
  <si>
    <t>P2</t>
  </si>
  <si>
    <t>Ref.</t>
  </si>
  <si>
    <t>Año 2</t>
  </si>
  <si>
    <t>Año 3</t>
  </si>
  <si>
    <t>Año 4</t>
  </si>
  <si>
    <t>Año 5</t>
  </si>
  <si>
    <t>Año 6</t>
  </si>
  <si>
    <t>Año 7</t>
  </si>
  <si>
    <t>Año 8</t>
  </si>
  <si>
    <t>-</t>
  </si>
  <si>
    <t>Insp. Mes</t>
  </si>
  <si>
    <t>Número total de elementos inspeccionados en el periodo</t>
  </si>
  <si>
    <t>Incid.</t>
  </si>
  <si>
    <t>Número de no conformidades con la calidad detectados en la inspección</t>
  </si>
  <si>
    <t>% de No Conformidad</t>
  </si>
  <si>
    <t>Coeficiente asociado</t>
  </si>
  <si>
    <t>Campos de entrada de datos</t>
  </si>
  <si>
    <t>Campos de resultados</t>
  </si>
  <si>
    <t>Kc Mar</t>
  </si>
  <si>
    <t>Kc Sep</t>
  </si>
  <si>
    <t>Cálculo teórico del Kc, coeficiente de deducción dependiente del índice de calidad.</t>
  </si>
  <si>
    <t>Nota: Supuestos  de inspección mensual para el cálculo del Kcm mensual y Kcmarzo, Kcseptiembre  para su aplicación en la certificación.</t>
  </si>
  <si>
    <t xml:space="preserve">Cálculo teórico del Kr, coeficiente de deducción relativo a la mejora de la recogida separa de residuos </t>
  </si>
  <si>
    <t xml:space="preserve">Nota: Esta hoja permite calcular los coeficientes teóricos que se pueden derivar de la prestación del servicio. El licitador establece el porcentaje de reducción de su oferta. Debe realizar además la prognosis de kg. totales que prevee recoger anualmente y los kg. de la fracción resto correspondiente. Con estos datos obtenemos los respectivos Kr.  </t>
  </si>
  <si>
    <r>
      <rPr>
        <b/>
        <sz val="11"/>
        <color theme="1"/>
        <rFont val="Calibri"/>
        <family val="2"/>
        <scheme val="minor"/>
      </rPr>
      <t>Porcentaje de reducción de la fracción resto</t>
    </r>
    <r>
      <rPr>
        <i/>
        <sz val="9"/>
        <color theme="1"/>
        <rFont val="Calibri"/>
        <family val="2"/>
        <scheme val="minor"/>
      </rPr>
      <t xml:space="preserve"> (Ofertado por el licitador. Debe ser igual o superior a 2)</t>
    </r>
  </si>
  <si>
    <t xml:space="preserve">Limpieza y mantenimiento de papeleras  </t>
  </si>
  <si>
    <t>0 &lt; NC &lt; 5</t>
  </si>
  <si>
    <t>NC &gt;= 20</t>
  </si>
  <si>
    <r>
      <t xml:space="preserve">6 &lt; </t>
    </r>
    <r>
      <rPr>
        <b/>
        <sz val="10"/>
        <color rgb="FF000000"/>
        <rFont val="Calibri"/>
        <family val="2"/>
        <scheme val="minor"/>
      </rPr>
      <t>NC</t>
    </r>
    <r>
      <rPr>
        <sz val="10"/>
        <color rgb="FF000000"/>
        <rFont val="Calibri"/>
        <family val="2"/>
        <scheme val="minor"/>
      </rPr>
      <t>&lt; 12</t>
    </r>
  </si>
  <si>
    <t>13 &lt; NC &lt; 19</t>
  </si>
  <si>
    <r>
      <t xml:space="preserve">0 &lt; </t>
    </r>
    <r>
      <rPr>
        <b/>
        <sz val="11"/>
        <color rgb="FF000000"/>
        <rFont val="Calibri"/>
        <family val="2"/>
        <scheme val="minor"/>
      </rPr>
      <t>I</t>
    </r>
    <r>
      <rPr>
        <sz val="11"/>
        <color rgb="FF000000"/>
        <rFont val="Calibri"/>
        <family val="2"/>
        <scheme val="minor"/>
      </rPr>
      <t xml:space="preserve"> &lt; 10</t>
    </r>
  </si>
  <si>
    <r>
      <t xml:space="preserve">10 &lt; </t>
    </r>
    <r>
      <rPr>
        <b/>
        <sz val="11"/>
        <color rgb="FF000000"/>
        <rFont val="Calibri"/>
        <family val="2"/>
        <scheme val="minor"/>
      </rPr>
      <t xml:space="preserve">I </t>
    </r>
    <r>
      <rPr>
        <sz val="11"/>
        <color rgb="FF000000"/>
        <rFont val="Calibri"/>
        <family val="2"/>
        <scheme val="minor"/>
      </rPr>
      <t>&lt; 20</t>
    </r>
  </si>
  <si>
    <r>
      <t xml:space="preserve">20 &lt; </t>
    </r>
    <r>
      <rPr>
        <b/>
        <sz val="11"/>
        <color rgb="FF000000"/>
        <rFont val="Calibri"/>
        <family val="2"/>
        <scheme val="minor"/>
      </rPr>
      <t>I</t>
    </r>
    <r>
      <rPr>
        <sz val="11"/>
        <color rgb="FF000000"/>
        <rFont val="Calibri"/>
        <family val="2"/>
        <scheme val="minor"/>
      </rPr>
      <t xml:space="preserve"> &lt; 30</t>
    </r>
  </si>
  <si>
    <r>
      <t>I</t>
    </r>
    <r>
      <rPr>
        <sz val="11"/>
        <color rgb="FF000000"/>
        <rFont val="Calibri"/>
        <family val="2"/>
        <scheme val="minor"/>
      </rPr>
      <t xml:space="preserve"> &gt;= 30</t>
    </r>
  </si>
  <si>
    <t>VL</t>
  </si>
  <si>
    <t xml:space="preserve">Valor límite entre intervalos </t>
  </si>
  <si>
    <t xml:space="preserve">A OFERTAR % de baja a los intervalos de referencia </t>
  </si>
  <si>
    <r>
      <t xml:space="preserve">Nota: Al aplicar % de baja se modifican los valores límite de los intervalos </t>
    </r>
    <r>
      <rPr>
        <b/>
        <sz val="8"/>
        <color theme="1"/>
        <rFont val="Calibri"/>
        <family val="2"/>
        <scheme val="minor"/>
      </rPr>
      <t>VL</t>
    </r>
    <r>
      <rPr>
        <sz val="8"/>
        <color theme="1"/>
        <rFont val="Calibri"/>
        <family val="2"/>
        <scheme val="minor"/>
      </rPr>
      <t xml:space="preserve"> aunque se muestran siempre los intervalos de no conformidad de referencia. </t>
    </r>
  </si>
  <si>
    <t>VL Ref.</t>
  </si>
  <si>
    <t>VL Ofertado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</si>
</sst>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
  </numFmts>
  <fonts count="22" x14ac:knownFonts="1">
    <font>
      <sz val="11"/>
      <color theme="1"/>
      <name val="Calibri"/>
      <family val="2"/>
      <scheme val="minor"/>
    </font>
    <font>
      <b/>
      <sz val="11"/>
      <color theme="1"/>
      <name val="Calibri"/>
      <family val="2"/>
      <scheme val="minor"/>
    </font>
    <font>
      <sz val="10"/>
      <color theme="1"/>
      <name val="Arial"/>
      <family val="2"/>
    </font>
    <font>
      <sz val="10"/>
      <color rgb="FF000000"/>
      <name val="Calibri"/>
      <family val="2"/>
      <scheme val="minor"/>
    </font>
    <font>
      <b/>
      <sz val="10"/>
      <color rgb="FF000000"/>
      <name val="Calibri"/>
      <family val="2"/>
      <scheme val="minor"/>
    </font>
    <font>
      <sz val="11"/>
      <color rgb="FF000000"/>
      <name val="Calibri"/>
      <family val="2"/>
      <scheme val="minor"/>
    </font>
    <font>
      <b/>
      <sz val="11"/>
      <color rgb="FF000000"/>
      <name val="Calibri"/>
      <family val="2"/>
      <scheme val="minor"/>
    </font>
    <font>
      <sz val="10"/>
      <name val="Arial"/>
      <family val="2"/>
    </font>
    <font>
      <sz val="10"/>
      <name val="Verdana"/>
      <family val="2"/>
    </font>
    <font>
      <b/>
      <sz val="10"/>
      <name val="Verdana"/>
      <family val="2"/>
    </font>
    <font>
      <b/>
      <sz val="10"/>
      <name val="Arial"/>
      <family val="2"/>
    </font>
    <font>
      <sz val="11"/>
      <name val="Calibri"/>
      <family val="2"/>
    </font>
    <font>
      <sz val="10"/>
      <color theme="1"/>
      <name val="Calibri"/>
      <family val="2"/>
      <scheme val="minor"/>
    </font>
    <font>
      <b/>
      <sz val="10"/>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sz val="10"/>
      <color theme="1"/>
      <name val="Calibri"/>
      <family val="2"/>
    </font>
    <font>
      <sz val="11"/>
      <color theme="1"/>
      <name val="Calibri"/>
      <family val="2"/>
    </font>
    <font>
      <b/>
      <sz val="12"/>
      <color theme="1"/>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23"/>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23"/>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cellStyleXfs>
  <cellXfs count="176">
    <xf numFmtId="0" fontId="0" fillId="0" borderId="0" xfId="0"/>
    <xf numFmtId="0" fontId="7" fillId="0" borderId="0" xfId="0" applyFont="1" applyFill="1" applyAlignment="1"/>
    <xf numFmtId="0" fontId="7" fillId="0" borderId="0" xfId="0" applyFont="1" applyFill="1" applyAlignment="1">
      <alignment horizontal="right" shrinkToFit="1"/>
    </xf>
    <xf numFmtId="0" fontId="7" fillId="0" borderId="0" xfId="0" applyFont="1" applyFill="1" applyAlignment="1">
      <alignment horizontal="center"/>
    </xf>
    <xf numFmtId="0" fontId="7" fillId="0" borderId="0" xfId="0" applyFont="1" applyFill="1" applyAlignment="1">
      <alignment horizontal="center" shrinkToFit="1"/>
    </xf>
    <xf numFmtId="0" fontId="8" fillId="0" borderId="34" xfId="0" applyFont="1" applyFill="1" applyBorder="1" applyAlignment="1">
      <alignment shrinkToFit="1"/>
    </xf>
    <xf numFmtId="0" fontId="7" fillId="0" borderId="0" xfId="0" applyFont="1" applyFill="1" applyAlignment="1">
      <alignment shrinkToFit="1"/>
    </xf>
    <xf numFmtId="0" fontId="8" fillId="0" borderId="36" xfId="0" applyFont="1" applyFill="1" applyBorder="1" applyAlignment="1">
      <alignment shrinkToFit="1"/>
    </xf>
    <xf numFmtId="0" fontId="9" fillId="0" borderId="38" xfId="0" applyFont="1" applyFill="1" applyBorder="1" applyAlignment="1">
      <alignment shrinkToFit="1"/>
    </xf>
    <xf numFmtId="3" fontId="8" fillId="0" borderId="0" xfId="0" applyNumberFormat="1" applyFont="1" applyFill="1" applyBorder="1" applyAlignment="1">
      <alignment horizontal="right" shrinkToFit="1"/>
    </xf>
    <xf numFmtId="0" fontId="7" fillId="0" borderId="0" xfId="0" applyFont="1" applyFill="1" applyBorder="1" applyAlignment="1"/>
    <xf numFmtId="3" fontId="7" fillId="0" borderId="0" xfId="0" applyNumberFormat="1" applyFont="1" applyFill="1" applyBorder="1" applyAlignment="1"/>
    <xf numFmtId="0" fontId="9" fillId="0" borderId="40" xfId="0" applyFont="1" applyFill="1" applyBorder="1" applyAlignment="1">
      <alignment shrinkToFit="1"/>
    </xf>
    <xf numFmtId="0" fontId="8" fillId="0" borderId="0" xfId="0" applyFont="1" applyFill="1" applyBorder="1" applyAlignment="1">
      <alignment horizontal="right" shrinkToFit="1"/>
    </xf>
    <xf numFmtId="0" fontId="7" fillId="0" borderId="0" xfId="0" applyFont="1" applyFill="1" applyBorder="1" applyAlignment="1">
      <alignment horizontal="right" shrinkToFit="1"/>
    </xf>
    <xf numFmtId="0" fontId="7" fillId="0" borderId="0" xfId="0" applyFont="1" applyFill="1" applyBorder="1" applyAlignment="1">
      <alignment horizontal="center" shrinkToFit="1"/>
    </xf>
    <xf numFmtId="10" fontId="7" fillId="0" borderId="0" xfId="0" applyNumberFormat="1" applyFont="1" applyFill="1" applyBorder="1" applyAlignment="1">
      <alignment horizontal="center" shrinkToFit="1"/>
    </xf>
    <xf numFmtId="0" fontId="7" fillId="0" borderId="0" xfId="0" applyFont="1" applyFill="1" applyBorder="1" applyAlignment="1">
      <alignment horizontal="center"/>
    </xf>
    <xf numFmtId="0" fontId="7" fillId="0" borderId="0" xfId="0" applyFont="1" applyFill="1" applyBorder="1" applyAlignment="1">
      <alignment shrinkToFit="1"/>
    </xf>
    <xf numFmtId="10" fontId="8" fillId="0" borderId="0" xfId="0" applyNumberFormat="1" applyFont="1" applyFill="1" applyBorder="1" applyAlignment="1">
      <alignment horizontal="center" shrinkToFit="1"/>
    </xf>
    <xf numFmtId="10" fontId="9" fillId="0" borderId="0" xfId="0" applyNumberFormat="1" applyFont="1" applyFill="1" applyBorder="1" applyAlignment="1">
      <alignment horizontal="right" shrinkToFit="1"/>
    </xf>
    <xf numFmtId="3" fontId="8" fillId="0" borderId="0" xfId="1" applyNumberFormat="1" applyFont="1" applyFill="1" applyBorder="1" applyAlignment="1">
      <alignment horizontal="right" shrinkToFit="1"/>
    </xf>
    <xf numFmtId="3" fontId="9" fillId="0" borderId="0" xfId="0" applyNumberFormat="1" applyFont="1" applyFill="1" applyBorder="1" applyAlignment="1">
      <alignment horizontal="right" shrinkToFit="1"/>
    </xf>
    <xf numFmtId="9" fontId="9" fillId="0" borderId="0" xfId="0" applyNumberFormat="1" applyFont="1" applyFill="1" applyBorder="1" applyAlignment="1">
      <alignment horizontal="right" shrinkToFit="1"/>
    </xf>
    <xf numFmtId="0" fontId="9" fillId="0" borderId="0" xfId="0" applyFont="1" applyFill="1" applyBorder="1" applyAlignment="1">
      <alignment shrinkToFit="1"/>
    </xf>
    <xf numFmtId="2" fontId="8" fillId="0" borderId="0" xfId="0" applyNumberFormat="1" applyFont="1" applyFill="1" applyBorder="1" applyAlignment="1">
      <alignment horizontal="right" shrinkToFit="1"/>
    </xf>
    <xf numFmtId="1" fontId="8" fillId="0" borderId="0" xfId="0" applyNumberFormat="1" applyFont="1" applyFill="1" applyBorder="1" applyAlignment="1">
      <alignment horizontal="right" shrinkToFit="1"/>
    </xf>
    <xf numFmtId="0" fontId="8" fillId="0" borderId="35"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3" fontId="9" fillId="2" borderId="34" xfId="0" applyNumberFormat="1" applyFont="1" applyFill="1" applyBorder="1" applyAlignment="1">
      <alignment horizontal="center" vertical="center" shrinkToFit="1"/>
    </xf>
    <xf numFmtId="10" fontId="8" fillId="0" borderId="34" xfId="0" applyNumberFormat="1" applyFont="1" applyFill="1" applyBorder="1" applyAlignment="1">
      <alignment horizontal="center" vertical="center" shrinkToFit="1"/>
    </xf>
    <xf numFmtId="0" fontId="10" fillId="0" borderId="0" xfId="0" applyFont="1" applyFill="1" applyAlignment="1">
      <alignment horizontal="center"/>
    </xf>
    <xf numFmtId="3" fontId="8" fillId="2" borderId="37" xfId="0" applyNumberFormat="1" applyFont="1" applyFill="1" applyBorder="1" applyAlignment="1">
      <alignment horizontal="center" vertical="center" shrinkToFit="1"/>
    </xf>
    <xf numFmtId="10" fontId="7" fillId="0" borderId="0" xfId="0" applyNumberFormat="1" applyFont="1" applyFill="1" applyBorder="1" applyAlignment="1">
      <alignment horizontal="right" shrinkToFit="1"/>
    </xf>
    <xf numFmtId="0" fontId="7" fillId="0" borderId="1" xfId="0" applyFont="1" applyFill="1" applyBorder="1" applyAlignment="1">
      <alignment horizontal="center" shrinkToFit="1"/>
    </xf>
    <xf numFmtId="0" fontId="7" fillId="0" borderId="9" xfId="0" applyFont="1" applyFill="1" applyBorder="1" applyAlignment="1">
      <alignment horizontal="center" shrinkToFit="1"/>
    </xf>
    <xf numFmtId="0" fontId="7" fillId="0" borderId="1" xfId="0" applyFont="1" applyFill="1" applyBorder="1" applyAlignment="1">
      <alignment horizontal="right" shrinkToFit="1"/>
    </xf>
    <xf numFmtId="3" fontId="9" fillId="4" borderId="34" xfId="0" applyNumberFormat="1" applyFont="1" applyFill="1" applyBorder="1" applyAlignment="1">
      <alignment horizontal="center" vertical="center" shrinkToFit="1"/>
    </xf>
    <xf numFmtId="10" fontId="8" fillId="4" borderId="34" xfId="0" applyNumberFormat="1" applyFont="1" applyFill="1" applyBorder="1" applyAlignment="1">
      <alignment horizontal="center" vertical="center" shrinkToFit="1"/>
    </xf>
    <xf numFmtId="3" fontId="8" fillId="4" borderId="37" xfId="0" applyNumberFormat="1" applyFont="1" applyFill="1" applyBorder="1" applyAlignment="1">
      <alignment horizontal="center" vertical="center" shrinkToFit="1"/>
    </xf>
    <xf numFmtId="10" fontId="8" fillId="4" borderId="39" xfId="0" applyNumberFormat="1" applyFont="1" applyFill="1" applyBorder="1" applyAlignment="1">
      <alignment horizontal="center" vertical="center" shrinkToFit="1"/>
    </xf>
    <xf numFmtId="10" fontId="8" fillId="4" borderId="37" xfId="0" applyNumberFormat="1" applyFont="1" applyFill="1" applyBorder="1" applyAlignment="1">
      <alignment horizontal="center" vertical="center" shrinkToFit="1"/>
    </xf>
    <xf numFmtId="10" fontId="7" fillId="0" borderId="19" xfId="0" applyNumberFormat="1" applyFont="1" applyFill="1" applyBorder="1" applyAlignment="1">
      <alignment horizontal="center" shrinkToFit="1"/>
    </xf>
    <xf numFmtId="9" fontId="8" fillId="0" borderId="0" xfId="0" applyNumberFormat="1" applyFont="1" applyFill="1" applyBorder="1" applyAlignment="1">
      <alignment horizontal="center" shrinkToFit="1"/>
    </xf>
    <xf numFmtId="10" fontId="7" fillId="0" borderId="10" xfId="0" applyNumberFormat="1" applyFont="1" applyFill="1" applyBorder="1" applyAlignment="1">
      <alignment horizontal="center" shrinkToFit="1"/>
    </xf>
    <xf numFmtId="0" fontId="11" fillId="0" borderId="10" xfId="0" applyFont="1" applyBorder="1" applyAlignment="1">
      <alignment horizontal="center" vertical="center"/>
    </xf>
    <xf numFmtId="10" fontId="11" fillId="0" borderId="10" xfId="0" applyNumberFormat="1" applyFont="1" applyBorder="1" applyAlignment="1">
      <alignment horizontal="center" vertical="center"/>
    </xf>
    <xf numFmtId="164" fontId="7" fillId="0" borderId="0" xfId="0" applyNumberFormat="1" applyFont="1" applyFill="1" applyAlignment="1"/>
    <xf numFmtId="0" fontId="7" fillId="0" borderId="11" xfId="0" applyFont="1" applyFill="1" applyBorder="1" applyAlignment="1">
      <alignment horizontal="center" shrinkToFit="1"/>
    </xf>
    <xf numFmtId="10" fontId="7" fillId="0" borderId="12" xfId="0" applyNumberFormat="1" applyFont="1" applyFill="1" applyBorder="1" applyAlignment="1">
      <alignment horizontal="center" shrinkToFit="1"/>
    </xf>
    <xf numFmtId="10" fontId="7" fillId="0" borderId="3" xfId="0" applyNumberFormat="1" applyFont="1" applyFill="1" applyBorder="1" applyAlignment="1">
      <alignment horizontal="center" shrinkToFit="1"/>
    </xf>
    <xf numFmtId="0" fontId="7" fillId="5" borderId="4" xfId="0" applyFont="1" applyFill="1" applyBorder="1" applyAlignment="1">
      <alignment horizontal="center" shrinkToFit="1"/>
    </xf>
    <xf numFmtId="0" fontId="7" fillId="0" borderId="13" xfId="0" applyFont="1" applyFill="1" applyBorder="1" applyAlignment="1">
      <alignment horizontal="center" shrinkToFit="1"/>
    </xf>
    <xf numFmtId="0" fontId="7" fillId="5" borderId="5" xfId="0" applyFont="1" applyFill="1" applyBorder="1" applyAlignment="1">
      <alignment horizontal="center" shrinkToFit="1"/>
    </xf>
    <xf numFmtId="0" fontId="7" fillId="0" borderId="41" xfId="0" applyFont="1" applyFill="1" applyBorder="1" applyAlignment="1">
      <alignment horizontal="center" shrinkToFit="1"/>
    </xf>
    <xf numFmtId="10" fontId="7" fillId="0" borderId="42" xfId="0" applyNumberFormat="1" applyFont="1" applyFill="1" applyBorder="1" applyAlignment="1">
      <alignment horizontal="center" shrinkToFit="1"/>
    </xf>
    <xf numFmtId="10" fontId="7" fillId="0" borderId="6" xfId="0" applyNumberFormat="1" applyFont="1" applyFill="1" applyBorder="1" applyAlignment="1">
      <alignment horizontal="center" shrinkToFit="1"/>
    </xf>
    <xf numFmtId="0" fontId="7" fillId="5" borderId="7" xfId="0" applyFont="1" applyFill="1" applyBorder="1" applyAlignment="1">
      <alignment horizontal="center" shrinkToFit="1"/>
    </xf>
    <xf numFmtId="0" fontId="7" fillId="0" borderId="18" xfId="0" applyFont="1" applyFill="1" applyBorder="1" applyAlignment="1">
      <alignment horizontal="center" shrinkToFit="1"/>
    </xf>
    <xf numFmtId="0" fontId="7" fillId="0" borderId="15" xfId="0" applyFont="1" applyFill="1" applyBorder="1" applyAlignment="1">
      <alignment horizontal="center" shrinkToFit="1"/>
    </xf>
    <xf numFmtId="0" fontId="11" fillId="0" borderId="0" xfId="0" applyFont="1" applyBorder="1" applyAlignment="1">
      <alignment horizontal="center" vertical="center"/>
    </xf>
    <xf numFmtId="165" fontId="7" fillId="0" borderId="0" xfId="0" applyNumberFormat="1" applyFont="1" applyFill="1" applyBorder="1" applyAlignment="1"/>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protection locked="0"/>
    </xf>
    <xf numFmtId="0" fontId="0" fillId="0" borderId="3" xfId="0"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0" borderId="0" xfId="0" applyBorder="1" applyProtection="1">
      <protection locked="0"/>
    </xf>
    <xf numFmtId="0" fontId="0" fillId="0" borderId="15" xfId="0" applyBorder="1" applyAlignment="1" applyProtection="1">
      <alignment horizontal="center"/>
    </xf>
    <xf numFmtId="0" fontId="0" fillId="0" borderId="0" xfId="0" applyProtection="1"/>
    <xf numFmtId="1" fontId="0" fillId="0" borderId="10" xfId="0" applyNumberFormat="1"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2" fontId="0" fillId="0" borderId="0" xfId="0" applyNumberFormat="1" applyProtection="1"/>
    <xf numFmtId="2" fontId="0" fillId="0" borderId="20" xfId="0" applyNumberFormat="1" applyBorder="1" applyAlignment="1" applyProtection="1">
      <alignment horizontal="center"/>
    </xf>
    <xf numFmtId="2" fontId="0" fillId="0" borderId="14" xfId="0" applyNumberFormat="1" applyBorder="1" applyAlignment="1" applyProtection="1">
      <alignment horizontal="center"/>
    </xf>
    <xf numFmtId="2" fontId="0" fillId="0" borderId="17" xfId="0" applyNumberFormat="1" applyBorder="1" applyAlignment="1" applyProtection="1">
      <alignment horizontal="center"/>
    </xf>
    <xf numFmtId="1" fontId="0" fillId="0" borderId="19" xfId="0" applyNumberFormat="1" applyBorder="1" applyAlignment="1" applyProtection="1">
      <alignment horizontal="center"/>
    </xf>
    <xf numFmtId="1" fontId="0" fillId="0" borderId="16" xfId="0" applyNumberFormat="1" applyBorder="1" applyAlignment="1" applyProtection="1">
      <alignment horizontal="center"/>
    </xf>
    <xf numFmtId="1" fontId="1" fillId="0" borderId="22" xfId="0" applyNumberFormat="1" applyFont="1" applyBorder="1" applyAlignment="1" applyProtection="1">
      <alignment horizontal="center"/>
      <protection locked="0"/>
    </xf>
    <xf numFmtId="2" fontId="0" fillId="0" borderId="15" xfId="0" applyNumberFormat="1" applyBorder="1" applyAlignment="1" applyProtection="1">
      <alignment horizontal="center"/>
    </xf>
    <xf numFmtId="0" fontId="12" fillId="0" borderId="0" xfId="0" applyFont="1" applyAlignment="1" applyProtection="1">
      <alignment horizontal="left" vertical="center" wrapText="1"/>
      <protection locked="0"/>
    </xf>
    <xf numFmtId="0" fontId="1" fillId="0" borderId="0" xfId="0" applyFont="1" applyFill="1" applyProtection="1"/>
    <xf numFmtId="0" fontId="0" fillId="0" borderId="0" xfId="0" applyFill="1" applyProtection="1">
      <protection locked="0"/>
    </xf>
    <xf numFmtId="0" fontId="0" fillId="0" borderId="0" xfId="0" applyFill="1" applyProtection="1"/>
    <xf numFmtId="0" fontId="12" fillId="0" borderId="0" xfId="0" applyFont="1" applyAlignment="1" applyProtection="1">
      <alignment vertical="top"/>
      <protection locked="0"/>
    </xf>
    <xf numFmtId="0" fontId="13" fillId="0" borderId="0" xfId="0" applyFont="1" applyAlignment="1" applyProtection="1">
      <protection locked="0"/>
    </xf>
    <xf numFmtId="0" fontId="13" fillId="0" borderId="0" xfId="0" applyFont="1" applyProtection="1">
      <protection locked="0"/>
    </xf>
    <xf numFmtId="0" fontId="13" fillId="0" borderId="0" xfId="0" applyFont="1" applyAlignment="1" applyProtection="1">
      <alignment horizontal="center" vertical="center"/>
      <protection locked="0"/>
    </xf>
    <xf numFmtId="0" fontId="1" fillId="0" borderId="8" xfId="0" applyFont="1" applyBorder="1" applyProtection="1"/>
    <xf numFmtId="0" fontId="1" fillId="3" borderId="9" xfId="0" applyFont="1" applyFill="1" applyBorder="1" applyProtection="1"/>
    <xf numFmtId="0" fontId="0" fillId="0" borderId="8" xfId="0" applyBorder="1" applyProtection="1"/>
    <xf numFmtId="0" fontId="0" fillId="0" borderId="33" xfId="0" applyBorder="1" applyAlignment="1" applyProtection="1">
      <alignment horizontal="center"/>
    </xf>
    <xf numFmtId="0" fontId="1" fillId="0" borderId="2" xfId="0" applyFont="1" applyBorder="1" applyProtection="1">
      <protection locked="0"/>
    </xf>
    <xf numFmtId="0" fontId="2" fillId="0" borderId="43" xfId="0" applyFont="1" applyBorder="1" applyAlignment="1" applyProtection="1">
      <alignment horizontal="justify" vertical="center"/>
      <protection locked="0"/>
    </xf>
    <xf numFmtId="0" fontId="2" fillId="0" borderId="44" xfId="0" applyFont="1" applyBorder="1" applyAlignment="1" applyProtection="1">
      <alignment horizontal="justify" vertical="center"/>
      <protection locked="0"/>
    </xf>
    <xf numFmtId="0" fontId="2" fillId="0" borderId="45" xfId="0" applyFont="1" applyBorder="1" applyAlignment="1" applyProtection="1">
      <alignment horizontal="justify" vertical="center"/>
      <protection locked="0"/>
    </xf>
    <xf numFmtId="9" fontId="0" fillId="0" borderId="0" xfId="0" applyNumberFormat="1" applyProtection="1">
      <protection locked="0"/>
    </xf>
    <xf numFmtId="10" fontId="7" fillId="0" borderId="16" xfId="0" applyNumberFormat="1" applyFont="1" applyFill="1" applyBorder="1" applyAlignment="1">
      <alignment horizontal="center" shrinkToFit="1"/>
    </xf>
    <xf numFmtId="10" fontId="9" fillId="0" borderId="39" xfId="0" applyNumberFormat="1" applyFont="1" applyFill="1" applyBorder="1" applyAlignment="1">
      <alignment horizontal="center" vertical="center" shrinkToFit="1"/>
    </xf>
    <xf numFmtId="10" fontId="7" fillId="2" borderId="1" xfId="0" applyNumberFormat="1" applyFont="1" applyFill="1" applyBorder="1" applyAlignment="1">
      <alignment horizontal="center" vertical="center" shrinkToFit="1"/>
    </xf>
    <xf numFmtId="0" fontId="1" fillId="0" borderId="0" xfId="0" applyFont="1" applyAlignment="1" applyProtection="1">
      <alignment horizontal="left"/>
      <protection locked="0"/>
    </xf>
    <xf numFmtId="3" fontId="8" fillId="2" borderId="46" xfId="0" applyNumberFormat="1" applyFont="1" applyFill="1" applyBorder="1" applyAlignment="1">
      <alignment horizontal="center" vertical="center" shrinkToFit="1"/>
    </xf>
    <xf numFmtId="0" fontId="7" fillId="0" borderId="26" xfId="0" applyFont="1" applyFill="1" applyBorder="1" applyAlignment="1">
      <alignment shrinkToFit="1"/>
    </xf>
    <xf numFmtId="0" fontId="12" fillId="0" borderId="0" xfId="0" applyFont="1" applyAlignment="1" applyProtection="1">
      <alignment vertical="center"/>
      <protection locked="0"/>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6" borderId="30" xfId="0" applyFont="1" applyFill="1" applyBorder="1" applyAlignment="1">
      <alignment horizontal="center" vertical="center"/>
    </xf>
    <xf numFmtId="0" fontId="1" fillId="0" borderId="0" xfId="0" applyFont="1" applyProtection="1">
      <protection locked="0"/>
    </xf>
    <xf numFmtId="0" fontId="0" fillId="0" borderId="0" xfId="0" applyBorder="1" applyAlignment="1" applyProtection="1">
      <alignment horizontal="center"/>
      <protection locked="0"/>
    </xf>
    <xf numFmtId="0" fontId="2" fillId="0" borderId="0" xfId="0" applyFont="1" applyBorder="1" applyAlignment="1" applyProtection="1">
      <alignment horizontal="justify" vertical="center"/>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14" fillId="0" borderId="0" xfId="0" applyFont="1" applyFill="1" applyBorder="1" applyAlignment="1" applyProtection="1">
      <alignment wrapText="1"/>
      <protection locked="0"/>
    </xf>
    <xf numFmtId="0" fontId="6" fillId="0" borderId="0"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1" fillId="0" borderId="41"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0" fillId="0" borderId="0" xfId="0" applyBorder="1" applyAlignment="1" applyProtection="1">
      <alignment horizontal="center"/>
    </xf>
    <xf numFmtId="0" fontId="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0" borderId="27" xfId="0" applyBorder="1" applyAlignment="1" applyProtection="1">
      <alignment horizontal="center"/>
      <protection locked="0"/>
    </xf>
    <xf numFmtId="0" fontId="3" fillId="0" borderId="51" xfId="0" applyFont="1" applyBorder="1" applyAlignment="1" applyProtection="1">
      <alignment horizontal="center" vertical="center"/>
    </xf>
    <xf numFmtId="0" fontId="3" fillId="0" borderId="28" xfId="0" applyFont="1" applyBorder="1" applyAlignment="1" applyProtection="1">
      <alignment horizontal="center" vertical="center"/>
    </xf>
    <xf numFmtId="0" fontId="0" fillId="0" borderId="29" xfId="0" applyBorder="1" applyAlignment="1" applyProtection="1">
      <alignment horizontal="center"/>
      <protection locked="0"/>
    </xf>
    <xf numFmtId="0" fontId="0" fillId="0" borderId="24" xfId="0" applyBorder="1" applyAlignment="1" applyProtection="1">
      <alignment horizontal="center"/>
      <protection locked="0"/>
    </xf>
    <xf numFmtId="0" fontId="3" fillId="0" borderId="52" xfId="0" applyFont="1" applyBorder="1" applyAlignment="1" applyProtection="1">
      <alignment horizontal="center" vertical="center"/>
    </xf>
    <xf numFmtId="0" fontId="5" fillId="0" borderId="51" xfId="0" applyFont="1" applyBorder="1" applyAlignment="1" applyProtection="1">
      <alignment horizontal="center" vertical="center"/>
    </xf>
    <xf numFmtId="0" fontId="17" fillId="0" borderId="28" xfId="0" applyFont="1" applyBorder="1" applyAlignment="1">
      <alignment horizontal="center" vertical="center"/>
    </xf>
    <xf numFmtId="0" fontId="6" fillId="0" borderId="52" xfId="0" applyFont="1" applyBorder="1" applyAlignment="1" applyProtection="1">
      <alignment horizontal="center" vertical="center"/>
    </xf>
    <xf numFmtId="0" fontId="1" fillId="0" borderId="0" xfId="0" applyFont="1" applyBorder="1" applyProtection="1">
      <protection locked="0"/>
    </xf>
    <xf numFmtId="0" fontId="0" fillId="0" borderId="27" xfId="0" applyBorder="1" applyProtection="1">
      <protection locked="0"/>
    </xf>
    <xf numFmtId="0" fontId="0" fillId="0" borderId="29" xfId="0" applyBorder="1" applyProtection="1">
      <protection locked="0"/>
    </xf>
    <xf numFmtId="0" fontId="0" fillId="0" borderId="24" xfId="0" applyBorder="1" applyProtection="1">
      <protection locked="0"/>
    </xf>
    <xf numFmtId="0" fontId="15" fillId="2" borderId="10"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9" fontId="19" fillId="2" borderId="48" xfId="0" applyNumberFormat="1" applyFont="1" applyFill="1" applyBorder="1" applyAlignment="1" applyProtection="1">
      <alignment horizontal="center" vertical="center"/>
      <protection locked="0"/>
    </xf>
    <xf numFmtId="9" fontId="19" fillId="2" borderId="50" xfId="0" applyNumberFormat="1" applyFont="1" applyFill="1" applyBorder="1" applyAlignment="1" applyProtection="1">
      <alignment horizontal="center" vertical="center"/>
      <protection locked="0"/>
    </xf>
    <xf numFmtId="0" fontId="20" fillId="0" borderId="10" xfId="0" applyFont="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9" xfId="0" applyBorder="1" applyAlignment="1" applyProtection="1">
      <alignment horizontal="center"/>
      <protection locked="0"/>
    </xf>
    <xf numFmtId="0" fontId="1" fillId="0" borderId="0" xfId="0" applyFont="1" applyAlignment="1" applyProtection="1">
      <alignment horizontal="center"/>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2" borderId="25"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7" fillId="0" borderId="25" xfId="0" applyFont="1" applyFill="1" applyBorder="1" applyAlignment="1">
      <alignment horizontal="center" shrinkToFit="1"/>
    </xf>
    <xf numFmtId="0" fontId="7" fillId="0" borderId="32" xfId="0" applyFont="1" applyFill="1" applyBorder="1" applyAlignment="1">
      <alignment horizontal="center" shrinkToFit="1"/>
    </xf>
    <xf numFmtId="0" fontId="1" fillId="0" borderId="0" xfId="0" applyFont="1" applyAlignment="1" applyProtection="1">
      <alignment horizontal="left"/>
      <protection locked="0"/>
    </xf>
    <xf numFmtId="0" fontId="12" fillId="0" borderId="0" xfId="0" applyFont="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34"/>
  <sheetViews>
    <sheetView tabSelected="1" zoomScale="90" zoomScaleNormal="90" workbookViewId="0">
      <selection activeCell="B1" sqref="B1"/>
    </sheetView>
  </sheetViews>
  <sheetFormatPr baseColWidth="10" defaultRowHeight="15" x14ac:dyDescent="0.25"/>
  <cols>
    <col min="1" max="1" width="3.7109375" style="63" customWidth="1"/>
    <col min="2" max="2" width="32" style="64" customWidth="1"/>
    <col min="3" max="3" width="16.140625" style="64" hidden="1" customWidth="1"/>
    <col min="4" max="4" width="4.85546875" style="64" hidden="1" customWidth="1"/>
    <col min="5" max="5" width="9" style="64" bestFit="1" customWidth="1"/>
    <col min="6" max="6" width="15.28515625" style="64" bestFit="1" customWidth="1"/>
    <col min="7" max="7" width="8.5703125" style="64" customWidth="1"/>
    <col min="8" max="8" width="13.28515625" style="64" hidden="1" customWidth="1"/>
    <col min="9" max="15" width="8.5703125" style="64" customWidth="1"/>
    <col min="16" max="16" width="8.28515625" style="64" bestFit="1" customWidth="1"/>
    <col min="17" max="25" width="8.5703125" style="64" customWidth="1"/>
    <col min="26" max="26" width="9" style="64" bestFit="1" customWidth="1"/>
    <col min="27" max="29" width="8.5703125" style="64" customWidth="1"/>
    <col min="30" max="16384" width="11.42578125" style="64"/>
  </cols>
  <sheetData>
    <row r="2" spans="1:53" ht="15" customHeight="1" x14ac:dyDescent="0.25">
      <c r="D2" s="165" t="s">
        <v>74</v>
      </c>
      <c r="E2" s="165"/>
      <c r="F2" s="165"/>
      <c r="G2" s="165"/>
      <c r="H2" s="165"/>
      <c r="I2" s="165"/>
      <c r="J2" s="165"/>
      <c r="K2" s="165"/>
      <c r="L2" s="165"/>
      <c r="M2" s="165"/>
      <c r="N2" s="165"/>
      <c r="O2" s="65"/>
      <c r="P2" s="96" t="s">
        <v>64</v>
      </c>
      <c r="Q2" s="167" t="s">
        <v>65</v>
      </c>
      <c r="R2" s="167"/>
      <c r="S2" s="167"/>
      <c r="T2" s="167"/>
      <c r="U2" s="167"/>
      <c r="V2" s="167"/>
      <c r="X2" s="98" t="s">
        <v>9</v>
      </c>
      <c r="Y2" s="114" t="s">
        <v>68</v>
      </c>
      <c r="Z2" s="114"/>
      <c r="AB2" s="118" t="s">
        <v>88</v>
      </c>
      <c r="AC2" s="64" t="s">
        <v>89</v>
      </c>
      <c r="AF2" s="148" t="s">
        <v>70</v>
      </c>
      <c r="AG2" s="148"/>
      <c r="AH2" s="148"/>
      <c r="AI2" s="148"/>
      <c r="AJ2" s="148"/>
    </row>
    <row r="3" spans="1:53" x14ac:dyDescent="0.25">
      <c r="D3" s="166" t="s">
        <v>75</v>
      </c>
      <c r="E3" s="166"/>
      <c r="F3" s="166"/>
      <c r="G3" s="166"/>
      <c r="H3" s="166"/>
      <c r="I3" s="166"/>
      <c r="J3" s="166"/>
      <c r="K3" s="166"/>
      <c r="L3" s="166"/>
      <c r="M3" s="166"/>
      <c r="N3" s="166"/>
      <c r="O3" s="65"/>
      <c r="P3" s="97" t="s">
        <v>66</v>
      </c>
      <c r="Q3" s="95" t="s">
        <v>67</v>
      </c>
      <c r="R3" s="95"/>
      <c r="S3" s="95"/>
      <c r="T3" s="95"/>
      <c r="U3" s="95"/>
      <c r="V3" s="95"/>
      <c r="X3" s="98" t="s">
        <v>8</v>
      </c>
      <c r="Y3" s="114" t="s">
        <v>69</v>
      </c>
      <c r="Z3" s="114"/>
      <c r="AF3" s="149" t="s">
        <v>71</v>
      </c>
      <c r="AG3" s="149"/>
      <c r="AH3" s="149"/>
      <c r="AI3" s="149"/>
      <c r="AJ3" s="149"/>
    </row>
    <row r="4" spans="1:53" x14ac:dyDescent="0.25">
      <c r="D4" s="166"/>
      <c r="E4" s="166"/>
      <c r="F4" s="166"/>
      <c r="G4" s="166"/>
      <c r="H4" s="166"/>
      <c r="I4" s="166"/>
      <c r="J4" s="166"/>
      <c r="K4" s="166"/>
      <c r="L4" s="166"/>
      <c r="M4" s="166"/>
      <c r="N4" s="166"/>
      <c r="O4" s="65"/>
      <c r="P4" s="65"/>
      <c r="Q4" s="65"/>
    </row>
    <row r="5" spans="1:53" ht="15.75" thickBot="1" x14ac:dyDescent="0.3"/>
    <row r="6" spans="1:53" ht="15.75" thickBot="1" x14ac:dyDescent="0.3">
      <c r="D6" s="162" t="s">
        <v>13</v>
      </c>
      <c r="E6" s="163"/>
      <c r="F6" s="163"/>
      <c r="G6" s="163"/>
      <c r="H6" s="164"/>
      <c r="I6" s="66"/>
      <c r="J6" s="159" t="s">
        <v>16</v>
      </c>
      <c r="K6" s="160"/>
      <c r="L6" s="160"/>
      <c r="M6" s="161"/>
      <c r="N6" s="159" t="s">
        <v>17</v>
      </c>
      <c r="O6" s="160"/>
      <c r="P6" s="160"/>
      <c r="Q6" s="161"/>
      <c r="R6" s="159" t="s">
        <v>18</v>
      </c>
      <c r="S6" s="160"/>
      <c r="T6" s="160"/>
      <c r="U6" s="161"/>
      <c r="V6" s="162" t="s">
        <v>14</v>
      </c>
      <c r="W6" s="163"/>
      <c r="X6" s="163"/>
      <c r="Y6" s="164"/>
      <c r="Z6" s="159" t="s">
        <v>15</v>
      </c>
      <c r="AA6" s="160"/>
      <c r="AB6" s="160"/>
      <c r="AC6" s="161"/>
      <c r="AD6" s="159" t="s">
        <v>19</v>
      </c>
      <c r="AE6" s="160"/>
      <c r="AF6" s="160"/>
      <c r="AG6" s="161"/>
      <c r="AH6" s="159" t="s">
        <v>20</v>
      </c>
      <c r="AI6" s="160"/>
      <c r="AJ6" s="160"/>
      <c r="AK6" s="161"/>
      <c r="AL6" s="159" t="s">
        <v>21</v>
      </c>
      <c r="AM6" s="160"/>
      <c r="AN6" s="160"/>
      <c r="AO6" s="161"/>
      <c r="AP6" s="159" t="s">
        <v>22</v>
      </c>
      <c r="AQ6" s="160"/>
      <c r="AR6" s="160"/>
      <c r="AS6" s="161"/>
      <c r="AT6" s="159" t="s">
        <v>23</v>
      </c>
      <c r="AU6" s="160"/>
      <c r="AV6" s="160"/>
      <c r="AW6" s="161"/>
      <c r="AX6" s="159" t="s">
        <v>12</v>
      </c>
      <c r="AY6" s="160"/>
      <c r="AZ6" s="160"/>
      <c r="BA6" s="161"/>
    </row>
    <row r="7" spans="1:53" ht="15.75" thickBot="1" x14ac:dyDescent="0.3">
      <c r="B7" s="103" t="s">
        <v>2</v>
      </c>
      <c r="C7" s="144"/>
      <c r="E7" s="129" t="s">
        <v>10</v>
      </c>
      <c r="F7" s="130" t="s">
        <v>11</v>
      </c>
      <c r="G7" s="130" t="s">
        <v>9</v>
      </c>
      <c r="I7" s="69" t="s">
        <v>8</v>
      </c>
      <c r="J7" s="67" t="s">
        <v>10</v>
      </c>
      <c r="K7" s="68" t="s">
        <v>11</v>
      </c>
      <c r="L7" s="68" t="s">
        <v>9</v>
      </c>
      <c r="M7" s="69" t="s">
        <v>8</v>
      </c>
      <c r="N7" s="67" t="s">
        <v>10</v>
      </c>
      <c r="O7" s="68" t="s">
        <v>11</v>
      </c>
      <c r="P7" s="68" t="s">
        <v>9</v>
      </c>
      <c r="Q7" s="69" t="s">
        <v>8</v>
      </c>
      <c r="R7" s="67" t="s">
        <v>10</v>
      </c>
      <c r="S7" s="68" t="s">
        <v>11</v>
      </c>
      <c r="T7" s="68" t="s">
        <v>9</v>
      </c>
      <c r="U7" s="69" t="s">
        <v>8</v>
      </c>
      <c r="V7" s="67" t="s">
        <v>10</v>
      </c>
      <c r="W7" s="68" t="s">
        <v>11</v>
      </c>
      <c r="X7" s="68" t="s">
        <v>9</v>
      </c>
      <c r="Y7" s="69" t="s">
        <v>8</v>
      </c>
      <c r="Z7" s="67" t="s">
        <v>10</v>
      </c>
      <c r="AA7" s="68" t="s">
        <v>11</v>
      </c>
      <c r="AB7" s="68" t="s">
        <v>9</v>
      </c>
      <c r="AC7" s="69" t="s">
        <v>8</v>
      </c>
      <c r="AD7" s="67" t="s">
        <v>10</v>
      </c>
      <c r="AE7" s="68" t="s">
        <v>11</v>
      </c>
      <c r="AF7" s="68" t="s">
        <v>9</v>
      </c>
      <c r="AG7" s="69" t="s">
        <v>8</v>
      </c>
      <c r="AH7" s="67" t="s">
        <v>10</v>
      </c>
      <c r="AI7" s="68" t="s">
        <v>11</v>
      </c>
      <c r="AJ7" s="68" t="s">
        <v>9</v>
      </c>
      <c r="AK7" s="69" t="s">
        <v>8</v>
      </c>
      <c r="AL7" s="67" t="s">
        <v>10</v>
      </c>
      <c r="AM7" s="68" t="s">
        <v>11</v>
      </c>
      <c r="AN7" s="89" t="s">
        <v>9</v>
      </c>
      <c r="AO7" s="69" t="s">
        <v>8</v>
      </c>
      <c r="AP7" s="67" t="s">
        <v>10</v>
      </c>
      <c r="AQ7" s="68" t="s">
        <v>11</v>
      </c>
      <c r="AR7" s="68" t="s">
        <v>9</v>
      </c>
      <c r="AS7" s="69" t="s">
        <v>8</v>
      </c>
      <c r="AT7" s="67" t="s">
        <v>10</v>
      </c>
      <c r="AU7" s="68" t="s">
        <v>11</v>
      </c>
      <c r="AV7" s="68" t="s">
        <v>9</v>
      </c>
      <c r="AW7" s="69" t="s">
        <v>8</v>
      </c>
      <c r="AX7" s="67" t="s">
        <v>10</v>
      </c>
      <c r="AY7" s="68" t="s">
        <v>11</v>
      </c>
      <c r="AZ7" s="68" t="s">
        <v>9</v>
      </c>
      <c r="BA7" s="69" t="s">
        <v>8</v>
      </c>
    </row>
    <row r="8" spans="1:53" ht="25.5" x14ac:dyDescent="0.25">
      <c r="A8" s="63">
        <v>1</v>
      </c>
      <c r="B8" s="104" t="s">
        <v>79</v>
      </c>
      <c r="C8" s="120"/>
      <c r="E8" s="71">
        <v>30</v>
      </c>
      <c r="F8" s="72">
        <v>2</v>
      </c>
      <c r="G8" s="87">
        <f>F8*100/E8</f>
        <v>6.666666666666667</v>
      </c>
      <c r="H8" s="83"/>
      <c r="I8" s="84">
        <f>VLOOKUP(G8,E18:G21,3)</f>
        <v>1.58</v>
      </c>
      <c r="J8" s="70">
        <v>20</v>
      </c>
      <c r="K8" s="72">
        <v>4</v>
      </c>
      <c r="L8" s="87">
        <f>K8*100/J8</f>
        <v>20</v>
      </c>
      <c r="M8" s="84">
        <f>VLOOKUP(L8,$E$18:$G$21,3)</f>
        <v>5.26</v>
      </c>
      <c r="N8" s="70">
        <v>10</v>
      </c>
      <c r="O8" s="72">
        <v>2</v>
      </c>
      <c r="P8" s="87">
        <f>O8*100/N8</f>
        <v>20</v>
      </c>
      <c r="Q8" s="84">
        <f>VLOOKUP(P8,$E$18:$G$21,3)</f>
        <v>5.26</v>
      </c>
      <c r="R8" s="70">
        <v>20</v>
      </c>
      <c r="S8" s="72">
        <v>5</v>
      </c>
      <c r="T8" s="87">
        <f>S8*100/R8</f>
        <v>25</v>
      </c>
      <c r="U8" s="84">
        <f>VLOOKUP(T8,$E$18:$G$21,3)</f>
        <v>5.26</v>
      </c>
      <c r="V8" s="70">
        <v>20</v>
      </c>
      <c r="W8" s="72">
        <v>1</v>
      </c>
      <c r="X8" s="87">
        <f>W8*100/V8</f>
        <v>5</v>
      </c>
      <c r="Y8" s="84">
        <f>VLOOKUP(X8,$E$18:$G$21,3)</f>
        <v>0</v>
      </c>
      <c r="Z8" s="70">
        <v>20</v>
      </c>
      <c r="AA8" s="72">
        <v>1</v>
      </c>
      <c r="AB8" s="87">
        <f>AA8*100/Z8</f>
        <v>5</v>
      </c>
      <c r="AC8" s="84">
        <f>VLOOKUP(AB8,$E$18:$G$21,3)</f>
        <v>0</v>
      </c>
      <c r="AD8" s="70">
        <v>20</v>
      </c>
      <c r="AE8" s="72">
        <v>1</v>
      </c>
      <c r="AF8" s="87">
        <f>AE8*100/AD8</f>
        <v>5</v>
      </c>
      <c r="AG8" s="84">
        <f>VLOOKUP(AF8,$E$18:$G$21,3)</f>
        <v>0</v>
      </c>
      <c r="AH8" s="70">
        <v>20</v>
      </c>
      <c r="AI8" s="72">
        <v>2</v>
      </c>
      <c r="AJ8" s="87">
        <f>AI8*100/AH8</f>
        <v>10</v>
      </c>
      <c r="AK8" s="84">
        <f>VLOOKUP(AJ8,$E$18:$G$21,3)</f>
        <v>1.58</v>
      </c>
      <c r="AL8" s="70">
        <v>10</v>
      </c>
      <c r="AM8" s="72">
        <v>5</v>
      </c>
      <c r="AN8" s="87">
        <f>AM8*100/AL8</f>
        <v>50</v>
      </c>
      <c r="AO8" s="84">
        <f>VLOOKUP(AN8,$E$18:$G$21,3)</f>
        <v>5.26</v>
      </c>
      <c r="AP8" s="70">
        <v>20</v>
      </c>
      <c r="AQ8" s="72">
        <v>2</v>
      </c>
      <c r="AR8" s="87">
        <f>AQ8*100/AP8</f>
        <v>10</v>
      </c>
      <c r="AS8" s="84">
        <f>VLOOKUP(AR8,$E$18:$G$21,3)</f>
        <v>1.58</v>
      </c>
      <c r="AT8" s="70">
        <v>10</v>
      </c>
      <c r="AU8" s="72">
        <v>5</v>
      </c>
      <c r="AV8" s="87">
        <f>AU8*100/AT8</f>
        <v>50</v>
      </c>
      <c r="AW8" s="84">
        <f>VLOOKUP(AV8,$E$18:$G$21,3)</f>
        <v>5.26</v>
      </c>
      <c r="AX8" s="70">
        <v>20</v>
      </c>
      <c r="AY8" s="72">
        <v>1</v>
      </c>
      <c r="AZ8" s="87">
        <f>AY8*100/AX8</f>
        <v>5</v>
      </c>
      <c r="BA8" s="84">
        <f>VLOOKUP(AZ8,$E$18:$G$21,3)</f>
        <v>0</v>
      </c>
    </row>
    <row r="9" spans="1:53" ht="27.75" customHeight="1" x14ac:dyDescent="0.25">
      <c r="A9" s="63">
        <v>2</v>
      </c>
      <c r="B9" s="105" t="s">
        <v>0</v>
      </c>
      <c r="C9" s="120"/>
      <c r="E9" s="74">
        <v>30</v>
      </c>
      <c r="F9" s="75">
        <v>9</v>
      </c>
      <c r="G9" s="80">
        <f>F9*100/E9</f>
        <v>30</v>
      </c>
      <c r="H9" s="83"/>
      <c r="I9" s="85">
        <f>VLOOKUP(G9,E23:G26,3)</f>
        <v>1.64</v>
      </c>
      <c r="J9" s="73">
        <v>30</v>
      </c>
      <c r="K9" s="75">
        <v>9</v>
      </c>
      <c r="L9" s="80">
        <f>K9*100/J9</f>
        <v>30</v>
      </c>
      <c r="M9" s="85">
        <f>VLOOKUP(L9,$E$23:$G$26,3)</f>
        <v>1.64</v>
      </c>
      <c r="N9" s="73">
        <v>25</v>
      </c>
      <c r="O9" s="75">
        <v>6</v>
      </c>
      <c r="P9" s="80">
        <f>O9*100/N9</f>
        <v>24</v>
      </c>
      <c r="Q9" s="85">
        <f>VLOOKUP(P9,$E$23:$G$26,3)</f>
        <v>1.05</v>
      </c>
      <c r="R9" s="73">
        <v>30</v>
      </c>
      <c r="S9" s="75">
        <v>3</v>
      </c>
      <c r="T9" s="80">
        <f>S9*100/R9</f>
        <v>10</v>
      </c>
      <c r="U9" s="85">
        <f>VLOOKUP(T9,$E$23:$G$26,3)</f>
        <v>0.57999999999999996</v>
      </c>
      <c r="V9" s="73">
        <v>25</v>
      </c>
      <c r="W9" s="75">
        <v>3</v>
      </c>
      <c r="X9" s="80">
        <f>W9*100/V9</f>
        <v>12</v>
      </c>
      <c r="Y9" s="85">
        <f>VLOOKUP(X9,$E$23:$G$26,3)</f>
        <v>0.57999999999999996</v>
      </c>
      <c r="Z9" s="73">
        <v>30</v>
      </c>
      <c r="AA9" s="75">
        <v>6</v>
      </c>
      <c r="AB9" s="80">
        <f>AA9*100/Z9</f>
        <v>20</v>
      </c>
      <c r="AC9" s="85">
        <f>VLOOKUP(AB9,$E$23:$G$26,3)</f>
        <v>1.05</v>
      </c>
      <c r="AD9" s="73">
        <v>30</v>
      </c>
      <c r="AE9" s="75">
        <v>9</v>
      </c>
      <c r="AF9" s="80">
        <f>AE9*100/AD9</f>
        <v>30</v>
      </c>
      <c r="AG9" s="85">
        <f>VLOOKUP(AF9,$E$23:$G$26,3)</f>
        <v>1.64</v>
      </c>
      <c r="AH9" s="73">
        <v>30</v>
      </c>
      <c r="AI9" s="75">
        <v>0</v>
      </c>
      <c r="AJ9" s="80">
        <f>AI9*100/AH9</f>
        <v>0</v>
      </c>
      <c r="AK9" s="85">
        <f>VLOOKUP(AJ9,$E$23:$G$26,3)</f>
        <v>0</v>
      </c>
      <c r="AL9" s="73">
        <v>25</v>
      </c>
      <c r="AM9" s="75">
        <v>3</v>
      </c>
      <c r="AN9" s="80">
        <f>AM9*100/AL9</f>
        <v>12</v>
      </c>
      <c r="AO9" s="85">
        <f>VLOOKUP(AN9,$E$23:$G$26,3)</f>
        <v>0.57999999999999996</v>
      </c>
      <c r="AP9" s="73">
        <v>30</v>
      </c>
      <c r="AQ9" s="75">
        <v>3</v>
      </c>
      <c r="AR9" s="80">
        <f>AQ9*100/AP9</f>
        <v>10</v>
      </c>
      <c r="AS9" s="85">
        <f>VLOOKUP(AR9,$E$23:$G$26,3)</f>
        <v>0.57999999999999996</v>
      </c>
      <c r="AT9" s="73">
        <v>25</v>
      </c>
      <c r="AU9" s="75">
        <v>6</v>
      </c>
      <c r="AV9" s="80">
        <f>AU9*100/AT9</f>
        <v>24</v>
      </c>
      <c r="AW9" s="85">
        <f>VLOOKUP(AV9,$E$23:$G$26,3)</f>
        <v>1.05</v>
      </c>
      <c r="AX9" s="73">
        <v>30</v>
      </c>
      <c r="AY9" s="75">
        <v>3</v>
      </c>
      <c r="AZ9" s="80">
        <f>AY9*100/AX9</f>
        <v>10</v>
      </c>
      <c r="BA9" s="85">
        <f>VLOOKUP(AZ9,$E$23:$G$26,3)</f>
        <v>0.57999999999999996</v>
      </c>
    </row>
    <row r="10" spans="1:53" ht="26.25" thickBot="1" x14ac:dyDescent="0.3">
      <c r="A10" s="63">
        <v>8</v>
      </c>
      <c r="B10" s="106" t="s">
        <v>1</v>
      </c>
      <c r="C10" s="120"/>
      <c r="E10" s="102" t="s">
        <v>63</v>
      </c>
      <c r="F10" s="76">
        <v>1</v>
      </c>
      <c r="G10" s="88">
        <f>F10</f>
        <v>1</v>
      </c>
      <c r="H10" s="83"/>
      <c r="I10" s="86">
        <f>VLOOKUP(G10,E28:G31,3)</f>
        <v>0.79</v>
      </c>
      <c r="J10" s="78" t="s">
        <v>63</v>
      </c>
      <c r="K10" s="76">
        <v>5</v>
      </c>
      <c r="L10" s="88">
        <f>K10</f>
        <v>5</v>
      </c>
      <c r="M10" s="86">
        <f>VLOOKUP(L10,$E$28:$G$31,3)</f>
        <v>2.1</v>
      </c>
      <c r="N10" s="78" t="s">
        <v>63</v>
      </c>
      <c r="O10" s="76">
        <v>5</v>
      </c>
      <c r="P10" s="88">
        <f>O10</f>
        <v>5</v>
      </c>
      <c r="Q10" s="86">
        <f>VLOOKUP(P10,$E$28:$G$31,3)</f>
        <v>2.1</v>
      </c>
      <c r="R10" s="78" t="s">
        <v>63</v>
      </c>
      <c r="S10" s="76">
        <v>1</v>
      </c>
      <c r="T10" s="88">
        <f>S10</f>
        <v>1</v>
      </c>
      <c r="U10" s="86">
        <f>VLOOKUP(T10,$E$28:$G$31,3)</f>
        <v>0.79</v>
      </c>
      <c r="V10" s="78" t="s">
        <v>63</v>
      </c>
      <c r="W10" s="76">
        <v>3</v>
      </c>
      <c r="X10" s="88">
        <f>W10</f>
        <v>3</v>
      </c>
      <c r="Y10" s="86">
        <f>VLOOKUP(X10,$E$28:$G$31,3)</f>
        <v>1.58</v>
      </c>
      <c r="Z10" s="78" t="s">
        <v>63</v>
      </c>
      <c r="AA10" s="76">
        <v>3</v>
      </c>
      <c r="AB10" s="88">
        <f>AA10</f>
        <v>3</v>
      </c>
      <c r="AC10" s="86">
        <f>VLOOKUP(AB10,$E$28:$G$31,3)</f>
        <v>1.58</v>
      </c>
      <c r="AD10" s="78" t="s">
        <v>63</v>
      </c>
      <c r="AE10" s="76">
        <v>3</v>
      </c>
      <c r="AF10" s="88">
        <f>AE10</f>
        <v>3</v>
      </c>
      <c r="AG10" s="86">
        <f>VLOOKUP(AF10,$E$28:$G$31,3)</f>
        <v>1.58</v>
      </c>
      <c r="AH10" s="78" t="s">
        <v>63</v>
      </c>
      <c r="AI10" s="76">
        <v>5</v>
      </c>
      <c r="AJ10" s="88">
        <f>AI10</f>
        <v>5</v>
      </c>
      <c r="AK10" s="86">
        <f>VLOOKUP(AJ10,$E$28:$G$31,3)</f>
        <v>2.1</v>
      </c>
      <c r="AL10" s="90" t="s">
        <v>63</v>
      </c>
      <c r="AM10" s="76">
        <v>5</v>
      </c>
      <c r="AN10" s="88">
        <f>AM10</f>
        <v>5</v>
      </c>
      <c r="AO10" s="86">
        <f>VLOOKUP(AN10,$E$28:$G$31,3)</f>
        <v>2.1</v>
      </c>
      <c r="AP10" s="78" t="s">
        <v>63</v>
      </c>
      <c r="AQ10" s="76">
        <v>5</v>
      </c>
      <c r="AR10" s="88">
        <f>AQ10</f>
        <v>5</v>
      </c>
      <c r="AS10" s="86">
        <f>VLOOKUP(AR10,$E$28:$G$31,3)</f>
        <v>2.1</v>
      </c>
      <c r="AT10" s="78" t="s">
        <v>63</v>
      </c>
      <c r="AU10" s="76">
        <v>5</v>
      </c>
      <c r="AV10" s="88">
        <f>AU10</f>
        <v>5</v>
      </c>
      <c r="AW10" s="86">
        <f>VLOOKUP(AV10,$E$28:$G$31,3)</f>
        <v>2.1</v>
      </c>
      <c r="AX10" s="78" t="s">
        <v>63</v>
      </c>
      <c r="AY10" s="76">
        <v>0</v>
      </c>
      <c r="AZ10" s="88">
        <f>AY10</f>
        <v>0</v>
      </c>
      <c r="BA10" s="86">
        <f>VLOOKUP(AZ10,$E$28:$G$31,3)</f>
        <v>0</v>
      </c>
    </row>
    <row r="11" spans="1:53" ht="15.75" thickBot="1" x14ac:dyDescent="0.3">
      <c r="G11" s="79" t="s">
        <v>24</v>
      </c>
      <c r="H11" s="79"/>
      <c r="I11" s="79">
        <f>SUM(I8:I10)</f>
        <v>4.01</v>
      </c>
      <c r="L11" s="79" t="s">
        <v>25</v>
      </c>
      <c r="M11" s="79">
        <f>SUM(M8:M10)</f>
        <v>9</v>
      </c>
      <c r="P11" s="79" t="s">
        <v>26</v>
      </c>
      <c r="Q11" s="79">
        <f>SUM(Q8:Q10)</f>
        <v>8.41</v>
      </c>
      <c r="T11" s="79" t="s">
        <v>27</v>
      </c>
      <c r="U11" s="79">
        <f>SUM(U8:U10)</f>
        <v>6.63</v>
      </c>
      <c r="X11" s="79" t="s">
        <v>28</v>
      </c>
      <c r="Y11" s="79">
        <f>SUM(Y8:Y10)</f>
        <v>2.16</v>
      </c>
      <c r="AB11" s="79" t="s">
        <v>29</v>
      </c>
      <c r="AC11" s="79">
        <f>SUM(AC8:AC10)</f>
        <v>2.63</v>
      </c>
      <c r="AF11" s="79" t="s">
        <v>30</v>
      </c>
      <c r="AG11" s="79">
        <f>SUM(AG8:AG10)</f>
        <v>3.2199999999999998</v>
      </c>
      <c r="AJ11" s="79" t="s">
        <v>31</v>
      </c>
      <c r="AK11" s="79">
        <f>SUM(AK8:AK10)</f>
        <v>3.68</v>
      </c>
      <c r="AN11" s="79" t="s">
        <v>32</v>
      </c>
      <c r="AO11" s="79">
        <f>SUM(AO8:AO10)</f>
        <v>7.9399999999999995</v>
      </c>
      <c r="AR11" s="79" t="s">
        <v>35</v>
      </c>
      <c r="AS11" s="79">
        <f>SUM(AS8:AS10)</f>
        <v>4.26</v>
      </c>
      <c r="AV11" s="79" t="s">
        <v>34</v>
      </c>
      <c r="AW11" s="79">
        <f>SUM(AW8:AW10)</f>
        <v>8.41</v>
      </c>
      <c r="AZ11" s="79" t="s">
        <v>33</v>
      </c>
      <c r="BA11" s="79">
        <f>SUM(BA8:BA10)</f>
        <v>0.57999999999999996</v>
      </c>
    </row>
    <row r="12" spans="1:53" ht="15.75" thickBot="1" x14ac:dyDescent="0.3">
      <c r="AB12" s="99" t="s">
        <v>73</v>
      </c>
      <c r="AC12" s="100">
        <f>SUM(I11:AC11)</f>
        <v>32.840000000000003</v>
      </c>
      <c r="AZ12" s="101" t="s">
        <v>72</v>
      </c>
      <c r="BA12" s="100">
        <f>SUM(AG11:BA11)</f>
        <v>28.09</v>
      </c>
    </row>
    <row r="13" spans="1:53" x14ac:dyDescent="0.25">
      <c r="B13" s="150" t="s">
        <v>90</v>
      </c>
      <c r="C13" s="151"/>
      <c r="D13" s="151"/>
      <c r="E13" s="151"/>
      <c r="F13" s="152"/>
      <c r="G13" s="156">
        <v>0</v>
      </c>
      <c r="J13" s="158" t="s">
        <v>91</v>
      </c>
      <c r="K13" s="158"/>
      <c r="L13" s="158"/>
      <c r="M13" s="158"/>
      <c r="N13" s="158"/>
      <c r="O13" s="158"/>
      <c r="P13" s="158"/>
      <c r="Q13" s="158"/>
      <c r="R13" s="158"/>
      <c r="AB13" s="79"/>
      <c r="AC13" s="92"/>
      <c r="AD13" s="93"/>
      <c r="AE13" s="93"/>
      <c r="AF13" s="93"/>
      <c r="AG13" s="93"/>
      <c r="AH13" s="93"/>
      <c r="AI13" s="93"/>
      <c r="AJ13" s="93"/>
      <c r="AK13" s="93"/>
      <c r="AL13" s="93"/>
      <c r="AM13" s="93"/>
      <c r="AN13" s="93"/>
      <c r="AO13" s="93"/>
      <c r="AP13" s="93"/>
      <c r="AQ13" s="93"/>
      <c r="AR13" s="93"/>
      <c r="AS13" s="93"/>
      <c r="AT13" s="93"/>
      <c r="AU13" s="93"/>
      <c r="AV13" s="93"/>
      <c r="AW13" s="93"/>
      <c r="AX13" s="93"/>
      <c r="AY13" s="93"/>
      <c r="AZ13" s="94"/>
      <c r="BA13" s="92"/>
    </row>
    <row r="14" spans="1:53" ht="15.75" thickBot="1" x14ac:dyDescent="0.3">
      <c r="B14" s="153"/>
      <c r="C14" s="154"/>
      <c r="D14" s="154"/>
      <c r="E14" s="154"/>
      <c r="F14" s="155"/>
      <c r="G14" s="157"/>
      <c r="J14" s="158"/>
      <c r="K14" s="158"/>
      <c r="L14" s="158"/>
      <c r="M14" s="158"/>
      <c r="N14" s="158"/>
      <c r="O14" s="158"/>
      <c r="P14" s="158"/>
      <c r="Q14" s="158"/>
      <c r="R14" s="158"/>
      <c r="AB14" s="79"/>
      <c r="AC14" s="92"/>
      <c r="AD14" s="93"/>
      <c r="AE14" s="93"/>
      <c r="AF14" s="93"/>
      <c r="AG14" s="93"/>
      <c r="AH14" s="93"/>
      <c r="AI14" s="93"/>
      <c r="AJ14" s="93"/>
      <c r="AK14" s="93"/>
      <c r="AL14" s="93"/>
      <c r="AM14" s="93"/>
      <c r="AN14" s="93"/>
      <c r="AO14" s="93"/>
      <c r="AP14" s="93"/>
      <c r="AQ14" s="93"/>
      <c r="AR14" s="93"/>
      <c r="AS14" s="93"/>
      <c r="AT14" s="93"/>
      <c r="AU14" s="93"/>
      <c r="AV14" s="93"/>
      <c r="AW14" s="93"/>
      <c r="AX14" s="93"/>
      <c r="AY14" s="93"/>
      <c r="AZ14" s="94"/>
      <c r="BA14" s="92"/>
    </row>
    <row r="15" spans="1:53" x14ac:dyDescent="0.25">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row>
    <row r="16" spans="1:53" x14ac:dyDescent="0.25">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row>
    <row r="17" spans="1:11" ht="25.5" x14ac:dyDescent="0.25">
      <c r="A17" s="126">
        <v>1</v>
      </c>
      <c r="B17" s="128" t="s">
        <v>79</v>
      </c>
      <c r="C17" s="77" t="s">
        <v>92</v>
      </c>
      <c r="D17" s="77" t="s">
        <v>93</v>
      </c>
      <c r="E17" s="119" t="s">
        <v>88</v>
      </c>
      <c r="F17" s="131" t="s">
        <v>7</v>
      </c>
      <c r="G17" s="131" t="s">
        <v>8</v>
      </c>
      <c r="K17" s="107"/>
    </row>
    <row r="18" spans="1:11" x14ac:dyDescent="0.25">
      <c r="A18" s="126"/>
      <c r="B18" s="125"/>
      <c r="C18" s="135">
        <v>0</v>
      </c>
      <c r="D18" s="145">
        <f>C18-C18*$G$13</f>
        <v>0</v>
      </c>
      <c r="E18" s="145">
        <f>D18</f>
        <v>0</v>
      </c>
      <c r="F18" s="136" t="s">
        <v>80</v>
      </c>
      <c r="G18" s="137">
        <v>0</v>
      </c>
    </row>
    <row r="19" spans="1:11" x14ac:dyDescent="0.25">
      <c r="A19" s="126"/>
      <c r="B19" s="125"/>
      <c r="C19" s="138">
        <v>6</v>
      </c>
      <c r="D19" s="145">
        <f t="shared" ref="D19:D21" si="0">C19-C19*$G$13</f>
        <v>6</v>
      </c>
      <c r="E19" s="146">
        <f t="shared" ref="E19:E21" si="1">D19</f>
        <v>6</v>
      </c>
      <c r="F19" s="132" t="s">
        <v>82</v>
      </c>
      <c r="G19" s="81">
        <v>1.58</v>
      </c>
    </row>
    <row r="20" spans="1:11" x14ac:dyDescent="0.25">
      <c r="A20" s="126"/>
      <c r="B20" s="125"/>
      <c r="C20" s="138">
        <v>13</v>
      </c>
      <c r="D20" s="145">
        <f t="shared" si="0"/>
        <v>13</v>
      </c>
      <c r="E20" s="146">
        <f t="shared" si="1"/>
        <v>13</v>
      </c>
      <c r="F20" s="132" t="s">
        <v>83</v>
      </c>
      <c r="G20" s="81">
        <v>3.75</v>
      </c>
    </row>
    <row r="21" spans="1:11" x14ac:dyDescent="0.25">
      <c r="A21" s="126"/>
      <c r="B21" s="125"/>
      <c r="C21" s="139">
        <v>20</v>
      </c>
      <c r="D21" s="145">
        <f t="shared" si="0"/>
        <v>20</v>
      </c>
      <c r="E21" s="147">
        <f t="shared" si="1"/>
        <v>20</v>
      </c>
      <c r="F21" s="140" t="s">
        <v>81</v>
      </c>
      <c r="G21" s="82">
        <v>5.26</v>
      </c>
    </row>
    <row r="22" spans="1:11" ht="26.25" customHeight="1" x14ac:dyDescent="0.25">
      <c r="A22" s="126">
        <v>2</v>
      </c>
      <c r="B22" s="127" t="s">
        <v>0</v>
      </c>
      <c r="C22" s="127"/>
      <c r="E22" s="119" t="s">
        <v>88</v>
      </c>
      <c r="F22" s="131" t="s">
        <v>7</v>
      </c>
      <c r="G22" s="131" t="s">
        <v>8</v>
      </c>
    </row>
    <row r="23" spans="1:11" x14ac:dyDescent="0.25">
      <c r="A23" s="126"/>
      <c r="B23" s="125"/>
      <c r="C23" s="135">
        <v>0</v>
      </c>
      <c r="D23" s="145">
        <f>C23-C23*$G$13</f>
        <v>0</v>
      </c>
      <c r="E23" s="145">
        <f>D23</f>
        <v>0</v>
      </c>
      <c r="F23" s="141" t="s">
        <v>84</v>
      </c>
      <c r="G23" s="142">
        <v>0</v>
      </c>
    </row>
    <row r="24" spans="1:11" x14ac:dyDescent="0.25">
      <c r="A24" s="126"/>
      <c r="B24" s="125"/>
      <c r="C24" s="138">
        <v>10</v>
      </c>
      <c r="D24" s="145">
        <f t="shared" ref="D24:D26" si="2">C24-C24*$G$13</f>
        <v>10</v>
      </c>
      <c r="E24" s="146">
        <f t="shared" ref="E24:E31" si="3">D24</f>
        <v>10</v>
      </c>
      <c r="F24" s="133" t="s">
        <v>85</v>
      </c>
      <c r="G24" s="117">
        <v>0.57999999999999996</v>
      </c>
    </row>
    <row r="25" spans="1:11" x14ac:dyDescent="0.25">
      <c r="A25" s="126"/>
      <c r="B25" s="125"/>
      <c r="C25" s="138">
        <v>20</v>
      </c>
      <c r="D25" s="145">
        <f t="shared" si="2"/>
        <v>20</v>
      </c>
      <c r="E25" s="146">
        <f t="shared" si="3"/>
        <v>20</v>
      </c>
      <c r="F25" s="133" t="s">
        <v>86</v>
      </c>
      <c r="G25" s="115">
        <v>1.05</v>
      </c>
    </row>
    <row r="26" spans="1:11" x14ac:dyDescent="0.25">
      <c r="A26" s="126"/>
      <c r="B26" s="125"/>
      <c r="C26" s="139">
        <v>30</v>
      </c>
      <c r="D26" s="145">
        <f t="shared" si="2"/>
        <v>30</v>
      </c>
      <c r="E26" s="147">
        <f t="shared" si="3"/>
        <v>30</v>
      </c>
      <c r="F26" s="143" t="s">
        <v>87</v>
      </c>
      <c r="G26" s="116">
        <v>1.64</v>
      </c>
    </row>
    <row r="27" spans="1:11" ht="25.5" customHeight="1" x14ac:dyDescent="0.25">
      <c r="A27" s="126">
        <v>3</v>
      </c>
      <c r="B27" s="128" t="s">
        <v>1</v>
      </c>
      <c r="C27" s="128"/>
      <c r="E27" s="119" t="s">
        <v>88</v>
      </c>
      <c r="F27" s="131" t="s">
        <v>7</v>
      </c>
      <c r="G27" s="131" t="s">
        <v>8</v>
      </c>
    </row>
    <row r="28" spans="1:11" x14ac:dyDescent="0.25">
      <c r="B28" s="77"/>
      <c r="C28" s="135">
        <v>0</v>
      </c>
      <c r="D28" s="145">
        <f>C28-C28*$G$13</f>
        <v>0</v>
      </c>
      <c r="E28" s="145">
        <f t="shared" si="3"/>
        <v>0</v>
      </c>
      <c r="F28" s="141" t="s">
        <v>3</v>
      </c>
      <c r="G28" s="142">
        <v>0</v>
      </c>
    </row>
    <row r="29" spans="1:11" x14ac:dyDescent="0.25">
      <c r="B29" s="77"/>
      <c r="C29" s="138">
        <v>1</v>
      </c>
      <c r="D29" s="145">
        <f t="shared" ref="D29:D31" si="4">C29-C29*$G$13</f>
        <v>1</v>
      </c>
      <c r="E29" s="146">
        <f t="shared" si="3"/>
        <v>1</v>
      </c>
      <c r="F29" s="134" t="s">
        <v>4</v>
      </c>
      <c r="G29" s="115">
        <v>0.79</v>
      </c>
    </row>
    <row r="30" spans="1:11" x14ac:dyDescent="0.25">
      <c r="B30" s="77"/>
      <c r="C30" s="138">
        <v>2</v>
      </c>
      <c r="D30" s="145">
        <f t="shared" si="4"/>
        <v>2</v>
      </c>
      <c r="E30" s="146">
        <f t="shared" si="3"/>
        <v>2</v>
      </c>
      <c r="F30" s="134" t="s">
        <v>5</v>
      </c>
      <c r="G30" s="115">
        <v>1.58</v>
      </c>
    </row>
    <row r="31" spans="1:11" x14ac:dyDescent="0.25">
      <c r="B31" s="77"/>
      <c r="C31" s="139">
        <v>5</v>
      </c>
      <c r="D31" s="145">
        <f t="shared" si="4"/>
        <v>5</v>
      </c>
      <c r="E31" s="147">
        <f t="shared" si="3"/>
        <v>5</v>
      </c>
      <c r="F31" s="143" t="s">
        <v>6</v>
      </c>
      <c r="G31" s="116">
        <v>2.1</v>
      </c>
    </row>
    <row r="32" spans="1:11" x14ac:dyDescent="0.25">
      <c r="B32" s="77"/>
      <c r="C32" s="77"/>
    </row>
    <row r="33" spans="1:10" x14ac:dyDescent="0.25">
      <c r="A33" s="122"/>
      <c r="B33" s="121"/>
      <c r="C33" s="121"/>
      <c r="D33" s="121"/>
      <c r="E33" s="121"/>
      <c r="F33" s="121"/>
      <c r="G33" s="122"/>
      <c r="H33" s="121"/>
      <c r="I33" s="121"/>
      <c r="J33" s="121"/>
    </row>
    <row r="34" spans="1:10" x14ac:dyDescent="0.25">
      <c r="A34" s="122"/>
      <c r="B34" s="123"/>
      <c r="C34" s="123"/>
      <c r="D34" s="121"/>
      <c r="E34" s="121"/>
      <c r="F34" s="124"/>
      <c r="G34" s="121"/>
      <c r="H34" s="121"/>
      <c r="I34" s="121"/>
      <c r="J34" s="121"/>
    </row>
  </sheetData>
  <mergeCells count="20">
    <mergeCell ref="AX6:BA6"/>
    <mergeCell ref="D6:H6"/>
    <mergeCell ref="J6:M6"/>
    <mergeCell ref="N6:Q6"/>
    <mergeCell ref="R6:U6"/>
    <mergeCell ref="V6:Y6"/>
    <mergeCell ref="Z6:AC6"/>
    <mergeCell ref="AD6:AG6"/>
    <mergeCell ref="AH6:AK6"/>
    <mergeCell ref="AL6:AO6"/>
    <mergeCell ref="AP6:AS6"/>
    <mergeCell ref="AT6:AW6"/>
    <mergeCell ref="AF2:AJ2"/>
    <mergeCell ref="AF3:AJ3"/>
    <mergeCell ref="B13:F14"/>
    <mergeCell ref="G13:G14"/>
    <mergeCell ref="J13:R14"/>
    <mergeCell ref="D2:N2"/>
    <mergeCell ref="D3:N4"/>
    <mergeCell ref="Q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1"/>
  <sheetViews>
    <sheetView topLeftCell="A8" workbookViewId="0">
      <selection activeCell="H21" sqref="H21"/>
    </sheetView>
  </sheetViews>
  <sheetFormatPr baseColWidth="10" defaultColWidth="9.140625" defaultRowHeight="12.75" x14ac:dyDescent="0.2"/>
  <cols>
    <col min="1" max="1" width="25.28515625" style="1" customWidth="1"/>
    <col min="2" max="2" width="13" style="2" bestFit="1" customWidth="1"/>
    <col min="3" max="3" width="9.5703125" style="2" bestFit="1" customWidth="1"/>
    <col min="4" max="4" width="13" style="2" bestFit="1" customWidth="1"/>
    <col min="5" max="5" width="14" style="2" bestFit="1" customWidth="1"/>
    <col min="6" max="6" width="13" style="2" bestFit="1" customWidth="1"/>
    <col min="7" max="7" width="13.140625" style="2" bestFit="1" customWidth="1"/>
    <col min="8" max="8" width="13" style="2" bestFit="1" customWidth="1"/>
    <col min="9" max="9" width="9.5703125" style="2" bestFit="1" customWidth="1"/>
    <col min="10" max="10" width="13" style="2" bestFit="1" customWidth="1"/>
    <col min="11" max="11" width="9.5703125" style="2" bestFit="1" customWidth="1"/>
    <col min="12" max="12" width="13" style="2" bestFit="1" customWidth="1"/>
    <col min="13" max="13" width="8.28515625" style="2" hidden="1" customWidth="1"/>
    <col min="14" max="14" width="13.140625" style="2" bestFit="1" customWidth="1"/>
    <col min="15" max="15" width="13" style="2" bestFit="1" customWidth="1"/>
    <col min="16" max="16" width="9.5703125" style="2" bestFit="1" customWidth="1"/>
    <col min="17" max="17" width="13" style="2" bestFit="1" customWidth="1"/>
    <col min="18" max="18" width="8.28515625" style="2" hidden="1" customWidth="1"/>
    <col min="19" max="19" width="13.140625" style="2" bestFit="1" customWidth="1"/>
    <col min="20" max="20" width="13" style="2" bestFit="1" customWidth="1"/>
    <col min="21" max="21" width="9.5703125" style="1" bestFit="1" customWidth="1"/>
    <col min="22" max="22" width="13" style="1" bestFit="1" customWidth="1"/>
    <col min="23" max="23" width="13" style="1" customWidth="1"/>
    <col min="24" max="24" width="14.28515625" style="1" bestFit="1" customWidth="1"/>
    <col min="25" max="25" width="11.7109375" style="1" bestFit="1" customWidth="1"/>
    <col min="26" max="26" width="13" style="1" bestFit="1" customWidth="1"/>
    <col min="27" max="27" width="9.140625" style="1"/>
    <col min="28" max="28" width="13" style="1" bestFit="1" customWidth="1"/>
    <col min="29" max="29" width="9.140625" style="1"/>
    <col min="30" max="30" width="13" style="1" bestFit="1" customWidth="1"/>
    <col min="31" max="31" width="9.140625" style="1"/>
    <col min="32" max="32" width="14.28515625" style="1" bestFit="1" customWidth="1"/>
    <col min="33" max="16384" width="9.140625" style="1"/>
  </cols>
  <sheetData>
    <row r="1" spans="1:34" ht="13.5" hidden="1" customHeight="1" thickBot="1" x14ac:dyDescent="0.25">
      <c r="A1" s="32" t="s">
        <v>49</v>
      </c>
      <c r="B1" s="1"/>
      <c r="C1" s="1"/>
      <c r="D1" s="1"/>
      <c r="E1" s="1"/>
      <c r="F1" s="1"/>
      <c r="G1" s="1"/>
      <c r="H1" s="1"/>
      <c r="J1" s="1"/>
      <c r="O1" s="3"/>
      <c r="Q1" s="3"/>
      <c r="R1" s="3"/>
      <c r="T1" s="4"/>
      <c r="V1" s="17"/>
      <c r="W1" s="10"/>
      <c r="X1" s="17"/>
      <c r="Y1" s="10"/>
      <c r="Z1" s="10"/>
      <c r="AA1" s="10"/>
      <c r="AB1" s="10"/>
      <c r="AC1" s="10"/>
      <c r="AD1" s="10"/>
      <c r="AE1" s="10"/>
      <c r="AF1" s="10"/>
      <c r="AG1" s="10"/>
      <c r="AH1" s="10"/>
    </row>
    <row r="2" spans="1:34" s="6" customFormat="1" ht="13.5" hidden="1" customHeight="1" thickBot="1" x14ac:dyDescent="0.25">
      <c r="A2" s="5" t="s">
        <v>46</v>
      </c>
      <c r="B2" s="27">
        <v>2016</v>
      </c>
      <c r="C2" s="27"/>
      <c r="D2" s="27">
        <v>2017</v>
      </c>
      <c r="E2" s="27"/>
      <c r="F2" s="27">
        <v>2018</v>
      </c>
      <c r="G2" s="27"/>
      <c r="H2" s="27">
        <v>2019</v>
      </c>
      <c r="I2" s="27"/>
      <c r="J2" s="27">
        <v>2020</v>
      </c>
      <c r="K2" s="27"/>
      <c r="L2" s="27">
        <v>2021</v>
      </c>
      <c r="M2" s="27"/>
      <c r="N2" s="27"/>
      <c r="O2" s="27">
        <v>2022</v>
      </c>
      <c r="P2" s="27"/>
      <c r="Q2" s="27">
        <v>2023</v>
      </c>
      <c r="R2" s="27"/>
      <c r="S2" s="27"/>
      <c r="T2" s="27">
        <v>2024</v>
      </c>
      <c r="U2" s="27"/>
      <c r="V2" s="18"/>
      <c r="W2" s="19"/>
      <c r="X2" s="18"/>
      <c r="Y2" s="19"/>
      <c r="Z2" s="18"/>
      <c r="AA2" s="19"/>
      <c r="AB2" s="18"/>
      <c r="AC2" s="19"/>
      <c r="AD2" s="18"/>
      <c r="AE2" s="19"/>
      <c r="AF2" s="18"/>
      <c r="AG2" s="19"/>
      <c r="AH2" s="18"/>
    </row>
    <row r="3" spans="1:34" ht="13.5" hidden="1" customHeight="1" thickBot="1" x14ac:dyDescent="0.25">
      <c r="A3" s="8"/>
      <c r="B3" s="28"/>
      <c r="C3" s="28"/>
      <c r="D3" s="28"/>
      <c r="E3" s="28"/>
      <c r="F3" s="28"/>
      <c r="G3" s="28"/>
      <c r="H3" s="28"/>
      <c r="I3" s="28"/>
      <c r="J3" s="28"/>
      <c r="K3" s="28"/>
      <c r="L3" s="28"/>
      <c r="M3" s="28"/>
      <c r="N3" s="28"/>
      <c r="O3" s="28"/>
      <c r="P3" s="28"/>
      <c r="Q3" s="28"/>
      <c r="R3" s="28"/>
      <c r="S3" s="28"/>
      <c r="T3" s="28"/>
      <c r="U3" s="28"/>
      <c r="V3" s="10"/>
      <c r="W3" s="10"/>
      <c r="X3" s="10"/>
      <c r="Y3" s="10"/>
      <c r="Z3" s="10"/>
      <c r="AA3" s="10"/>
      <c r="AB3" s="10"/>
      <c r="AC3" s="10"/>
      <c r="AD3" s="10"/>
      <c r="AE3" s="10"/>
      <c r="AF3" s="10"/>
      <c r="AG3" s="10"/>
      <c r="AH3" s="10"/>
    </row>
    <row r="4" spans="1:34" ht="13.5" hidden="1" thickBot="1" x14ac:dyDescent="0.25">
      <c r="A4" s="7" t="s">
        <v>47</v>
      </c>
      <c r="B4" s="40">
        <v>75532996</v>
      </c>
      <c r="C4" s="41">
        <f>B4/B6</f>
        <v>0.9466558705638749</v>
      </c>
      <c r="D4" s="40">
        <f>D6*E4</f>
        <v>76912437.25680162</v>
      </c>
      <c r="E4" s="42">
        <f>C4-E13</f>
        <v>0.92665587056387488</v>
      </c>
      <c r="F4" s="40">
        <f>F6*G4</f>
        <v>76159093.127365485</v>
      </c>
      <c r="G4" s="42">
        <f>E4-E14</f>
        <v>0.90665587056387487</v>
      </c>
      <c r="H4" s="40">
        <f>H6*I4</f>
        <v>74479093.127365485</v>
      </c>
      <c r="I4" s="42">
        <f>G4-E15</f>
        <v>0.88665587056387485</v>
      </c>
      <c r="J4" s="40">
        <f>J6*K4</f>
        <v>71065781.386237741</v>
      </c>
      <c r="K4" s="42">
        <f>I4-E16</f>
        <v>0.86665587056387483</v>
      </c>
      <c r="L4" s="40">
        <f>L6*N4</f>
        <v>69425781.386237741</v>
      </c>
      <c r="M4" s="40"/>
      <c r="N4" s="42">
        <f>K4-E17</f>
        <v>0.84665587056387481</v>
      </c>
      <c r="O4" s="40">
        <f>O6*P4</f>
        <v>67785781.386237741</v>
      </c>
      <c r="P4" s="42">
        <f>N4-E18</f>
        <v>0.8266558705638748</v>
      </c>
      <c r="Q4" s="40">
        <f>Q6*S4</f>
        <v>66145781.386237733</v>
      </c>
      <c r="R4" s="40"/>
      <c r="S4" s="42">
        <f>P4-E19</f>
        <v>0.80665587056387478</v>
      </c>
      <c r="T4" s="40">
        <f>T6*U4</f>
        <v>64505781.386237733</v>
      </c>
      <c r="U4" s="42">
        <f>S4-E20</f>
        <v>0.78665587056387476</v>
      </c>
      <c r="V4" s="9"/>
      <c r="W4" s="20"/>
      <c r="X4" s="9"/>
      <c r="Y4" s="20"/>
      <c r="Z4" s="9"/>
      <c r="AA4" s="20"/>
      <c r="AB4" s="9"/>
      <c r="AC4" s="20"/>
      <c r="AD4" s="21"/>
      <c r="AE4" s="20"/>
      <c r="AF4" s="9"/>
      <c r="AG4" s="20"/>
      <c r="AH4" s="9"/>
    </row>
    <row r="5" spans="1:34" ht="13.5" hidden="1" customHeight="1" thickBot="1" x14ac:dyDescent="0.25">
      <c r="A5" s="12"/>
      <c r="B5" s="29"/>
      <c r="C5" s="29"/>
      <c r="D5" s="29"/>
      <c r="E5" s="29"/>
      <c r="F5" s="29"/>
      <c r="G5" s="29"/>
      <c r="H5" s="29"/>
      <c r="I5" s="29"/>
      <c r="J5" s="29"/>
      <c r="K5" s="29"/>
      <c r="L5" s="29"/>
      <c r="M5" s="29"/>
      <c r="N5" s="29"/>
      <c r="O5" s="29"/>
      <c r="P5" s="29"/>
      <c r="Q5" s="29"/>
      <c r="R5" s="29"/>
      <c r="S5" s="29"/>
      <c r="T5" s="29"/>
      <c r="U5" s="29"/>
      <c r="V5" s="10"/>
      <c r="W5" s="10"/>
      <c r="X5" s="10"/>
      <c r="Y5" s="10"/>
      <c r="Z5" s="10"/>
      <c r="AA5" s="10"/>
      <c r="AB5" s="10"/>
      <c r="AC5" s="10"/>
      <c r="AD5" s="10"/>
      <c r="AE5" s="10"/>
      <c r="AF5" s="10"/>
      <c r="AG5" s="10"/>
      <c r="AH5" s="10"/>
    </row>
    <row r="6" spans="1:34" ht="13.5" hidden="1" thickBot="1" x14ac:dyDescent="0.25">
      <c r="A6" s="5" t="s">
        <v>36</v>
      </c>
      <c r="B6" s="38">
        <f>B28</f>
        <v>79789286</v>
      </c>
      <c r="C6" s="39">
        <f>B6/B6</f>
        <v>1</v>
      </c>
      <c r="D6" s="38">
        <f>D28</f>
        <v>83000000</v>
      </c>
      <c r="E6" s="39">
        <f>D6/D6</f>
        <v>1</v>
      </c>
      <c r="F6" s="38">
        <f>F28</f>
        <v>84000000</v>
      </c>
      <c r="G6" s="39">
        <f>F6/F6</f>
        <v>1</v>
      </c>
      <c r="H6" s="38">
        <f>H28</f>
        <v>84000000</v>
      </c>
      <c r="I6" s="39">
        <f>H6/H6</f>
        <v>1</v>
      </c>
      <c r="J6" s="38">
        <f>J28</f>
        <v>82000000</v>
      </c>
      <c r="K6" s="39">
        <f>J6/J6</f>
        <v>1</v>
      </c>
      <c r="L6" s="38">
        <f>L28</f>
        <v>82000000</v>
      </c>
      <c r="M6" s="38"/>
      <c r="N6" s="39">
        <f>L6/L6</f>
        <v>1</v>
      </c>
      <c r="O6" s="38">
        <f>O28</f>
        <v>82000000</v>
      </c>
      <c r="P6" s="39">
        <f>O6/O6</f>
        <v>1</v>
      </c>
      <c r="Q6" s="38">
        <f>Q28</f>
        <v>82000000</v>
      </c>
      <c r="R6" s="38"/>
      <c r="S6" s="39">
        <f>Q6/Q6</f>
        <v>1</v>
      </c>
      <c r="T6" s="38">
        <f>T28</f>
        <v>82000000</v>
      </c>
      <c r="U6" s="39">
        <f>T6/T6</f>
        <v>1</v>
      </c>
      <c r="V6" s="22"/>
      <c r="W6" s="23"/>
      <c r="X6" s="22"/>
      <c r="Y6" s="23"/>
      <c r="Z6" s="22"/>
      <c r="AA6" s="23"/>
      <c r="AB6" s="22"/>
      <c r="AC6" s="23"/>
      <c r="AD6" s="22"/>
      <c r="AE6" s="23"/>
      <c r="AF6" s="22"/>
      <c r="AG6" s="23"/>
      <c r="AH6" s="10"/>
    </row>
    <row r="7" spans="1:34" hidden="1" x14ac:dyDescent="0.2">
      <c r="A7" s="10"/>
      <c r="B7" s="14"/>
      <c r="C7" s="14"/>
      <c r="D7" s="14"/>
      <c r="E7" s="14"/>
      <c r="F7" s="14"/>
      <c r="G7" s="14"/>
      <c r="H7" s="14"/>
      <c r="I7" s="14"/>
      <c r="J7" s="14"/>
      <c r="K7" s="14"/>
      <c r="L7" s="14"/>
      <c r="M7" s="14"/>
      <c r="N7" s="14"/>
      <c r="O7" s="14"/>
      <c r="P7" s="14"/>
      <c r="Q7" s="14"/>
      <c r="R7" s="14"/>
      <c r="S7" s="14"/>
      <c r="T7" s="14"/>
      <c r="V7" s="10"/>
      <c r="W7" s="10"/>
      <c r="X7" s="10"/>
      <c r="Y7" s="10"/>
      <c r="Z7" s="10"/>
      <c r="AA7" s="10"/>
      <c r="AB7" s="10"/>
      <c r="AC7" s="10"/>
      <c r="AD7" s="10"/>
      <c r="AE7" s="10"/>
      <c r="AF7" s="10"/>
      <c r="AG7" s="10"/>
      <c r="AH7" s="10"/>
    </row>
    <row r="8" spans="1:34" ht="15" x14ac:dyDescent="0.25">
      <c r="A8" s="10"/>
      <c r="B8" s="174" t="s">
        <v>76</v>
      </c>
      <c r="C8" s="174"/>
      <c r="D8" s="174"/>
      <c r="E8" s="174"/>
      <c r="F8" s="174"/>
      <c r="G8" s="174"/>
      <c r="H8" s="174"/>
      <c r="I8" s="174"/>
      <c r="J8" s="174"/>
      <c r="K8" s="174"/>
      <c r="L8" s="174"/>
      <c r="M8" s="111"/>
      <c r="N8" s="65"/>
      <c r="O8" s="96"/>
      <c r="P8" s="167"/>
      <c r="Q8" s="167"/>
      <c r="R8" s="167"/>
      <c r="S8" s="167"/>
      <c r="T8" s="167"/>
      <c r="U8" s="167"/>
      <c r="V8" s="167"/>
      <c r="W8" s="64"/>
      <c r="X8" s="98"/>
      <c r="Y8" s="175"/>
      <c r="Z8" s="175"/>
      <c r="AA8" s="64"/>
      <c r="AB8" s="10"/>
      <c r="AC8" s="10"/>
      <c r="AD8" s="10"/>
      <c r="AE8" s="10"/>
      <c r="AF8" s="10"/>
      <c r="AG8" s="10"/>
      <c r="AH8" s="10"/>
    </row>
    <row r="9" spans="1:34" ht="21" customHeight="1" x14ac:dyDescent="0.25">
      <c r="A9" s="10"/>
      <c r="B9" s="166" t="s">
        <v>77</v>
      </c>
      <c r="C9" s="166"/>
      <c r="D9" s="166"/>
      <c r="E9" s="166"/>
      <c r="F9" s="166"/>
      <c r="G9" s="166"/>
      <c r="H9" s="166"/>
      <c r="I9" s="166"/>
      <c r="J9" s="166"/>
      <c r="K9" s="166"/>
      <c r="L9" s="166"/>
      <c r="M9" s="91"/>
      <c r="N9" s="65"/>
      <c r="O9" s="97"/>
      <c r="P9" s="95"/>
      <c r="Q9" s="95"/>
      <c r="R9" s="95"/>
      <c r="S9" s="95"/>
      <c r="T9" s="95"/>
      <c r="U9" s="95"/>
      <c r="V9" s="95"/>
      <c r="W9" s="64"/>
      <c r="X9" s="98"/>
      <c r="Y9" s="175"/>
      <c r="Z9" s="175"/>
      <c r="AA9" s="64"/>
      <c r="AB9" s="10"/>
      <c r="AC9" s="10"/>
      <c r="AD9" s="10"/>
      <c r="AE9" s="10"/>
      <c r="AF9" s="10"/>
      <c r="AG9" s="10"/>
      <c r="AH9" s="10"/>
    </row>
    <row r="10" spans="1:34" ht="21" customHeight="1" x14ac:dyDescent="0.25">
      <c r="A10" s="10"/>
      <c r="B10" s="166"/>
      <c r="C10" s="166"/>
      <c r="D10" s="166"/>
      <c r="E10" s="166"/>
      <c r="F10" s="166"/>
      <c r="G10" s="166"/>
      <c r="H10" s="166"/>
      <c r="I10" s="166"/>
      <c r="J10" s="166"/>
      <c r="K10" s="166"/>
      <c r="L10" s="166"/>
      <c r="M10" s="91"/>
      <c r="N10" s="65"/>
      <c r="O10" s="65"/>
      <c r="P10" s="65"/>
      <c r="Q10" s="64"/>
      <c r="R10" s="64"/>
      <c r="S10" s="64"/>
      <c r="T10" s="64"/>
      <c r="U10" s="64"/>
      <c r="V10" s="64"/>
      <c r="W10" s="64"/>
      <c r="X10" s="64"/>
      <c r="Y10" s="64"/>
      <c r="Z10" s="64"/>
      <c r="AA10" s="64"/>
      <c r="AB10" s="10"/>
      <c r="AC10" s="10"/>
      <c r="AD10" s="10"/>
      <c r="AE10" s="10"/>
      <c r="AF10" s="10"/>
      <c r="AG10" s="10"/>
      <c r="AH10" s="10"/>
    </row>
    <row r="11" spans="1:34" ht="13.5" thickBot="1" x14ac:dyDescent="0.25"/>
    <row r="12" spans="1:34" ht="18" customHeight="1" thickBot="1" x14ac:dyDescent="0.25">
      <c r="D12" s="35" t="s">
        <v>37</v>
      </c>
      <c r="E12" s="35" t="s">
        <v>38</v>
      </c>
      <c r="F12" s="35" t="s">
        <v>50</v>
      </c>
      <c r="G12" s="37" t="s">
        <v>39</v>
      </c>
      <c r="H12" s="36" t="s">
        <v>40</v>
      </c>
      <c r="L12" s="1"/>
      <c r="M12" s="1"/>
      <c r="N12" s="172" t="s">
        <v>51</v>
      </c>
      <c r="O12" s="173"/>
      <c r="Q12" s="18"/>
      <c r="R12" s="113"/>
      <c r="S12" s="172" t="s">
        <v>52</v>
      </c>
      <c r="T12" s="173"/>
      <c r="X12" s="48"/>
    </row>
    <row r="13" spans="1:34" ht="18" customHeight="1" x14ac:dyDescent="0.2">
      <c r="D13" s="49">
        <v>2</v>
      </c>
      <c r="E13" s="50">
        <f>$B$16</f>
        <v>0.02</v>
      </c>
      <c r="F13" s="50">
        <f>$C26-$E26</f>
        <v>3.7017316347007445E-2</v>
      </c>
      <c r="G13" s="51">
        <f>F13/E13</f>
        <v>1.8508658173503723</v>
      </c>
      <c r="H13" s="52">
        <f>VLOOKUP(G13,$M$14:$O$18,3)</f>
        <v>0</v>
      </c>
      <c r="N13" s="2" t="s">
        <v>39</v>
      </c>
      <c r="O13" s="4" t="s">
        <v>40</v>
      </c>
      <c r="S13" s="2" t="s">
        <v>39</v>
      </c>
      <c r="T13" s="4" t="s">
        <v>40</v>
      </c>
    </row>
    <row r="14" spans="1:34" ht="18" customHeight="1" x14ac:dyDescent="0.2">
      <c r="D14" s="53">
        <v>3</v>
      </c>
      <c r="E14" s="45">
        <f t="shared" ref="E14:E21" si="0">$B$16</f>
        <v>0.02</v>
      </c>
      <c r="F14" s="43">
        <f>$E26-$G26</f>
        <v>2.8686173264486525E-2</v>
      </c>
      <c r="G14" s="16">
        <f t="shared" ref="G14:G20" si="1">F14/E14</f>
        <v>1.4343086632243263</v>
      </c>
      <c r="H14" s="54">
        <f>VLOOKUP(G14,$M$14:$O$18,3)</f>
        <v>0</v>
      </c>
      <c r="L14" s="1"/>
      <c r="M14" s="47">
        <v>0</v>
      </c>
      <c r="N14" s="46" t="s">
        <v>45</v>
      </c>
      <c r="O14" s="46">
        <v>0.08</v>
      </c>
      <c r="Q14" s="1"/>
      <c r="R14" s="47">
        <v>0</v>
      </c>
      <c r="S14" s="46" t="s">
        <v>45</v>
      </c>
      <c r="T14" s="46">
        <v>0.04</v>
      </c>
      <c r="V14" s="61"/>
      <c r="W14" s="62"/>
      <c r="X14" s="48"/>
      <c r="Y14" s="48"/>
    </row>
    <row r="15" spans="1:34" ht="18" customHeight="1" thickBot="1" x14ac:dyDescent="0.25">
      <c r="A15" s="171" t="s">
        <v>78</v>
      </c>
      <c r="D15" s="53">
        <v>4</v>
      </c>
      <c r="E15" s="45">
        <f t="shared" si="0"/>
        <v>0.02</v>
      </c>
      <c r="F15" s="43">
        <f>$G26-$I26</f>
        <v>2.3809523809523725E-3</v>
      </c>
      <c r="G15" s="16">
        <f t="shared" si="1"/>
        <v>0.11904761904761862</v>
      </c>
      <c r="H15" s="54">
        <f>VLOOKUP(G15,$M$14:$O$18,3)</f>
        <v>0.08</v>
      </c>
      <c r="L15" s="1"/>
      <c r="M15" s="47">
        <v>0.5</v>
      </c>
      <c r="N15" s="46" t="s">
        <v>44</v>
      </c>
      <c r="O15" s="46">
        <v>5.5E-2</v>
      </c>
      <c r="Q15" s="1"/>
      <c r="R15" s="47">
        <v>0.5</v>
      </c>
      <c r="S15" s="46" t="s">
        <v>44</v>
      </c>
      <c r="T15" s="46">
        <v>2.75E-2</v>
      </c>
      <c r="V15" s="61"/>
      <c r="W15" s="62"/>
      <c r="X15" s="48"/>
      <c r="Y15" s="48"/>
      <c r="Z15" s="11"/>
      <c r="AA15" s="11"/>
      <c r="AB15" s="10"/>
      <c r="AC15" s="10"/>
    </row>
    <row r="16" spans="1:34" ht="18" customHeight="1" thickBot="1" x14ac:dyDescent="0.25">
      <c r="A16" s="171"/>
      <c r="B16" s="110">
        <v>0.02</v>
      </c>
      <c r="D16" s="55">
        <v>5</v>
      </c>
      <c r="E16" s="108">
        <f t="shared" si="0"/>
        <v>0.02</v>
      </c>
      <c r="F16" s="56">
        <f>$I26-$K26</f>
        <v>5.2264808362367798E-4</v>
      </c>
      <c r="G16" s="57">
        <f t="shared" si="1"/>
        <v>2.6132404181183899E-2</v>
      </c>
      <c r="H16" s="58">
        <f>VLOOKUP(G16,$M$14:$O$18,3)</f>
        <v>0.08</v>
      </c>
      <c r="L16" s="1"/>
      <c r="M16" s="47">
        <v>0.65</v>
      </c>
      <c r="N16" s="46" t="s">
        <v>43</v>
      </c>
      <c r="O16" s="46">
        <v>3.5000000000000003E-2</v>
      </c>
      <c r="Q16" s="1"/>
      <c r="R16" s="47">
        <v>0.65</v>
      </c>
      <c r="S16" s="46" t="s">
        <v>43</v>
      </c>
      <c r="T16" s="46">
        <v>1.7500000000000002E-2</v>
      </c>
      <c r="V16" s="61"/>
      <c r="W16" s="62"/>
      <c r="X16" s="48"/>
      <c r="Y16" s="48"/>
      <c r="Z16" s="10"/>
      <c r="AA16" s="10"/>
      <c r="AB16" s="10"/>
      <c r="AC16" s="10"/>
    </row>
    <row r="17" spans="1:34" ht="18" customHeight="1" x14ac:dyDescent="0.2">
      <c r="A17" s="171"/>
      <c r="D17" s="49">
        <v>6</v>
      </c>
      <c r="E17" s="50">
        <f t="shared" si="0"/>
        <v>0.02</v>
      </c>
      <c r="F17" s="50">
        <f>$K26-$N26</f>
        <v>0</v>
      </c>
      <c r="G17" s="51">
        <f t="shared" si="1"/>
        <v>0</v>
      </c>
      <c r="H17" s="52">
        <f>VLOOKUP(G17,$R$14:$T$18,3)</f>
        <v>0.04</v>
      </c>
      <c r="L17" s="1"/>
      <c r="M17" s="47">
        <v>0.85</v>
      </c>
      <c r="N17" s="46" t="s">
        <v>42</v>
      </c>
      <c r="O17" s="46">
        <v>1.4999999999999999E-2</v>
      </c>
      <c r="Q17" s="1"/>
      <c r="R17" s="47">
        <v>0.85</v>
      </c>
      <c r="S17" s="46" t="s">
        <v>42</v>
      </c>
      <c r="T17" s="46">
        <v>7.4999999999999997E-3</v>
      </c>
      <c r="V17" s="61"/>
      <c r="W17" s="62"/>
      <c r="X17" s="48"/>
      <c r="Y17" s="48"/>
      <c r="Z17" s="10"/>
      <c r="AA17" s="10"/>
      <c r="AB17" s="10"/>
      <c r="AC17" s="10"/>
    </row>
    <row r="18" spans="1:34" ht="18" customHeight="1" x14ac:dyDescent="0.2">
      <c r="A18" s="6"/>
      <c r="D18" s="59">
        <v>7</v>
      </c>
      <c r="E18" s="45">
        <f t="shared" si="0"/>
        <v>0.02</v>
      </c>
      <c r="F18" s="43">
        <f>$N26-$P26</f>
        <v>2.4390243902439046E-2</v>
      </c>
      <c r="G18" s="16">
        <f t="shared" si="1"/>
        <v>1.2195121951219523</v>
      </c>
      <c r="H18" s="54">
        <f>VLOOKUP(G18,$R$14:$T$18,3)</f>
        <v>0</v>
      </c>
      <c r="L18" s="1"/>
      <c r="M18" s="45">
        <v>1</v>
      </c>
      <c r="N18" s="46" t="s">
        <v>41</v>
      </c>
      <c r="O18" s="46">
        <v>0</v>
      </c>
      <c r="Q18" s="1"/>
      <c r="R18" s="45">
        <v>1</v>
      </c>
      <c r="S18" s="46" t="s">
        <v>41</v>
      </c>
      <c r="T18" s="46">
        <v>0</v>
      </c>
      <c r="V18" s="61"/>
      <c r="W18" s="62"/>
      <c r="X18" s="48"/>
      <c r="Y18" s="48"/>
    </row>
    <row r="19" spans="1:34" ht="18" customHeight="1" x14ac:dyDescent="0.2">
      <c r="A19" s="6"/>
      <c r="D19" s="53">
        <v>8</v>
      </c>
      <c r="E19" s="45">
        <f t="shared" si="0"/>
        <v>0.02</v>
      </c>
      <c r="F19" s="43">
        <f>$P26-$S26</f>
        <v>0</v>
      </c>
      <c r="G19" s="16">
        <f t="shared" si="1"/>
        <v>0</v>
      </c>
      <c r="H19" s="54">
        <f>VLOOKUP(G19,$R$14:$T$18,3)</f>
        <v>0.04</v>
      </c>
      <c r="L19" s="15"/>
      <c r="M19" s="15"/>
      <c r="N19" s="16"/>
    </row>
    <row r="20" spans="1:34" ht="18" customHeight="1" x14ac:dyDescent="0.2">
      <c r="A20" s="6"/>
      <c r="D20" s="53" t="s">
        <v>53</v>
      </c>
      <c r="E20" s="45">
        <f t="shared" si="0"/>
        <v>0.02</v>
      </c>
      <c r="F20" s="43">
        <f>$S26-$U26</f>
        <v>1.2195121951219523E-2</v>
      </c>
      <c r="G20" s="16">
        <f t="shared" si="1"/>
        <v>0.60975609756097615</v>
      </c>
      <c r="H20" s="54">
        <f>VLOOKUP(G20,$R$14:$T$18,3)</f>
        <v>2.75E-2</v>
      </c>
      <c r="L20" s="15"/>
      <c r="M20" s="15"/>
      <c r="N20" s="16"/>
    </row>
    <row r="21" spans="1:34" ht="18" customHeight="1" thickBot="1" x14ac:dyDescent="0.25">
      <c r="A21" s="6"/>
      <c r="D21" s="60" t="s">
        <v>54</v>
      </c>
      <c r="E21" s="108">
        <f t="shared" si="0"/>
        <v>0.02</v>
      </c>
      <c r="F21" s="56">
        <f>$U26-$W26</f>
        <v>1.2195121951219523E-2</v>
      </c>
      <c r="G21" s="57">
        <f>F21/E21</f>
        <v>0.60975609756097615</v>
      </c>
      <c r="H21" s="58">
        <f>VLOOKUP(G21,$R$14:$T$18,3)</f>
        <v>2.75E-2</v>
      </c>
      <c r="L21" s="15"/>
      <c r="M21" s="15"/>
      <c r="N21" s="16"/>
    </row>
    <row r="22" spans="1:34" s="10" customFormat="1" ht="20.100000000000001" customHeight="1" x14ac:dyDescent="0.2">
      <c r="A22" s="18"/>
      <c r="B22" s="14"/>
      <c r="C22" s="14"/>
      <c r="D22" s="9"/>
      <c r="E22" s="44"/>
      <c r="F22" s="14"/>
      <c r="G22" s="14"/>
      <c r="H22" s="14"/>
      <c r="I22" s="14"/>
      <c r="J22" s="14"/>
      <c r="K22" s="14"/>
      <c r="L22" s="14"/>
      <c r="M22" s="14"/>
      <c r="N22" s="14"/>
      <c r="O22" s="14"/>
      <c r="P22" s="14"/>
      <c r="Q22" s="14"/>
      <c r="R22" s="14"/>
      <c r="S22" s="14"/>
      <c r="T22" s="14"/>
    </row>
    <row r="23" spans="1:34" ht="20.100000000000001" customHeight="1" thickBot="1" x14ac:dyDescent="0.25">
      <c r="A23" s="32" t="s">
        <v>48</v>
      </c>
      <c r="B23" s="1"/>
      <c r="C23" s="1"/>
      <c r="D23" s="1"/>
      <c r="E23" s="1"/>
      <c r="F23" s="1"/>
      <c r="G23" s="1"/>
      <c r="H23" s="1"/>
      <c r="J23" s="1"/>
      <c r="O23" s="3"/>
      <c r="Q23" s="3"/>
      <c r="R23" s="3"/>
      <c r="T23" s="4"/>
      <c r="V23" s="17"/>
      <c r="W23" s="10"/>
      <c r="X23" s="17"/>
      <c r="Y23" s="10"/>
      <c r="Z23" s="10"/>
      <c r="AA23" s="10"/>
      <c r="AB23" s="10"/>
      <c r="AC23" s="10"/>
      <c r="AD23" s="10"/>
      <c r="AE23" s="10"/>
      <c r="AF23" s="10"/>
      <c r="AG23" s="10"/>
      <c r="AH23" s="10"/>
    </row>
    <row r="24" spans="1:34" s="6" customFormat="1" ht="19.5" customHeight="1" thickBot="1" x14ac:dyDescent="0.25">
      <c r="A24" s="5" t="s">
        <v>46</v>
      </c>
      <c r="B24" s="27" t="s">
        <v>55</v>
      </c>
      <c r="C24" s="27"/>
      <c r="D24" s="27" t="s">
        <v>56</v>
      </c>
      <c r="E24" s="27"/>
      <c r="F24" s="27" t="s">
        <v>57</v>
      </c>
      <c r="G24" s="27"/>
      <c r="H24" s="27" t="s">
        <v>58</v>
      </c>
      <c r="I24" s="27"/>
      <c r="J24" s="27" t="s">
        <v>59</v>
      </c>
      <c r="K24" s="27"/>
      <c r="L24" s="27" t="s">
        <v>60</v>
      </c>
      <c r="M24" s="27"/>
      <c r="N24" s="27"/>
      <c r="O24" s="27" t="s">
        <v>61</v>
      </c>
      <c r="P24" s="27"/>
      <c r="Q24" s="27" t="s">
        <v>62</v>
      </c>
      <c r="R24" s="27"/>
      <c r="S24" s="27"/>
      <c r="T24" s="27" t="s">
        <v>53</v>
      </c>
      <c r="U24" s="27"/>
      <c r="V24" s="27" t="s">
        <v>54</v>
      </c>
      <c r="W24" s="27"/>
      <c r="X24" s="18"/>
      <c r="Y24" s="19"/>
      <c r="Z24" s="18"/>
      <c r="AA24" s="19"/>
      <c r="AB24" s="18"/>
      <c r="AC24" s="19"/>
      <c r="AD24" s="18"/>
      <c r="AE24" s="19"/>
      <c r="AF24" s="18"/>
      <c r="AG24" s="19"/>
      <c r="AH24" s="18"/>
    </row>
    <row r="25" spans="1:34" ht="20.100000000000001" customHeight="1" thickBot="1" x14ac:dyDescent="0.25">
      <c r="A25" s="8"/>
      <c r="B25" s="28"/>
      <c r="C25" s="28"/>
      <c r="D25" s="28"/>
      <c r="E25" s="28"/>
      <c r="F25" s="28"/>
      <c r="G25" s="28"/>
      <c r="H25" s="28"/>
      <c r="I25" s="28"/>
      <c r="J25" s="28"/>
      <c r="K25" s="28"/>
      <c r="L25" s="28"/>
      <c r="M25" s="28"/>
      <c r="N25" s="28"/>
      <c r="O25" s="28"/>
      <c r="P25" s="28"/>
      <c r="Q25" s="28"/>
      <c r="R25" s="28"/>
      <c r="S25" s="28"/>
      <c r="T25" s="28"/>
      <c r="U25" s="28"/>
      <c r="V25" s="28"/>
      <c r="W25" s="28"/>
      <c r="X25" s="10"/>
      <c r="Y25" s="10"/>
      <c r="Z25" s="10"/>
      <c r="AA25" s="10"/>
      <c r="AB25" s="10"/>
      <c r="AC25" s="10"/>
      <c r="AD25" s="10"/>
      <c r="AE25" s="10"/>
      <c r="AF25" s="10"/>
      <c r="AG25" s="10"/>
      <c r="AH25" s="10"/>
    </row>
    <row r="26" spans="1:34" ht="13.5" thickBot="1" x14ac:dyDescent="0.25">
      <c r="A26" s="7" t="s">
        <v>47</v>
      </c>
      <c r="B26" s="33">
        <v>75532996</v>
      </c>
      <c r="C26" s="109">
        <f>B26/B28</f>
        <v>0.9466558705638749</v>
      </c>
      <c r="D26" s="33">
        <v>75500000</v>
      </c>
      <c r="E26" s="109">
        <f>D26/D28</f>
        <v>0.90963855421686746</v>
      </c>
      <c r="F26" s="33">
        <v>74000000</v>
      </c>
      <c r="G26" s="109">
        <f>F26/F28</f>
        <v>0.88095238095238093</v>
      </c>
      <c r="H26" s="33">
        <v>73800000</v>
      </c>
      <c r="I26" s="109">
        <f>H26/H28</f>
        <v>0.87857142857142856</v>
      </c>
      <c r="J26" s="33">
        <v>72000000</v>
      </c>
      <c r="K26" s="109">
        <f>J26/J28</f>
        <v>0.87804878048780488</v>
      </c>
      <c r="L26" s="33">
        <v>72000000</v>
      </c>
      <c r="M26" s="112"/>
      <c r="N26" s="109">
        <f>L26/L28</f>
        <v>0.87804878048780488</v>
      </c>
      <c r="O26" s="33">
        <v>70000000</v>
      </c>
      <c r="P26" s="109">
        <f>O26/O28</f>
        <v>0.85365853658536583</v>
      </c>
      <c r="Q26" s="33">
        <v>70000000</v>
      </c>
      <c r="R26" s="112"/>
      <c r="S26" s="109">
        <f>Q26/Q28</f>
        <v>0.85365853658536583</v>
      </c>
      <c r="T26" s="33">
        <v>69000000</v>
      </c>
      <c r="U26" s="109">
        <f>T26/T28</f>
        <v>0.84146341463414631</v>
      </c>
      <c r="V26" s="33">
        <v>68000000</v>
      </c>
      <c r="W26" s="109">
        <f>V26/V28</f>
        <v>0.82926829268292679</v>
      </c>
      <c r="X26" s="9"/>
      <c r="Y26" s="20"/>
      <c r="Z26" s="9"/>
      <c r="AA26" s="20"/>
      <c r="AB26" s="9"/>
      <c r="AC26" s="20"/>
      <c r="AD26" s="21"/>
      <c r="AE26" s="20"/>
      <c r="AF26" s="9"/>
      <c r="AG26" s="20"/>
      <c r="AH26" s="9"/>
    </row>
    <row r="27" spans="1:34" ht="20.100000000000001" customHeight="1" thickBot="1" x14ac:dyDescent="0.25">
      <c r="A27" s="12"/>
      <c r="B27" s="29"/>
      <c r="C27" s="29"/>
      <c r="D27" s="29"/>
      <c r="E27" s="29"/>
      <c r="F27" s="29"/>
      <c r="G27" s="29"/>
      <c r="H27" s="29"/>
      <c r="I27" s="29"/>
      <c r="J27" s="29"/>
      <c r="K27" s="29"/>
      <c r="L27" s="29"/>
      <c r="M27" s="29"/>
      <c r="N27" s="29"/>
      <c r="O27" s="29"/>
      <c r="P27" s="29"/>
      <c r="Q27" s="29"/>
      <c r="R27" s="29"/>
      <c r="S27" s="29"/>
      <c r="T27" s="29"/>
      <c r="U27" s="29"/>
      <c r="V27" s="29"/>
      <c r="W27" s="29"/>
      <c r="X27" s="10"/>
      <c r="Y27" s="10"/>
      <c r="Z27" s="10"/>
      <c r="AA27" s="10"/>
      <c r="AB27" s="10"/>
      <c r="AC27" s="10"/>
      <c r="AD27" s="10"/>
      <c r="AE27" s="10"/>
      <c r="AF27" s="10"/>
      <c r="AG27" s="10"/>
      <c r="AH27" s="10"/>
    </row>
    <row r="28" spans="1:34" ht="13.5" thickBot="1" x14ac:dyDescent="0.25">
      <c r="A28" s="5" t="s">
        <v>36</v>
      </c>
      <c r="B28" s="30">
        <v>79789286</v>
      </c>
      <c r="C28" s="31">
        <f>B28/B28</f>
        <v>1</v>
      </c>
      <c r="D28" s="30">
        <v>83000000</v>
      </c>
      <c r="E28" s="31">
        <f>D28/D28</f>
        <v>1</v>
      </c>
      <c r="F28" s="30">
        <v>84000000</v>
      </c>
      <c r="G28" s="31">
        <f>F28/F28</f>
        <v>1</v>
      </c>
      <c r="H28" s="30">
        <v>84000000</v>
      </c>
      <c r="I28" s="31">
        <f>H28/H28</f>
        <v>1</v>
      </c>
      <c r="J28" s="30">
        <v>82000000</v>
      </c>
      <c r="K28" s="31">
        <f>J28/J28</f>
        <v>1</v>
      </c>
      <c r="L28" s="30">
        <v>82000000</v>
      </c>
      <c r="M28" s="30"/>
      <c r="N28" s="31">
        <f>L28/L28</f>
        <v>1</v>
      </c>
      <c r="O28" s="30">
        <v>82000000</v>
      </c>
      <c r="P28" s="31">
        <f>O28/O28</f>
        <v>1</v>
      </c>
      <c r="Q28" s="30">
        <v>82000000</v>
      </c>
      <c r="R28" s="30"/>
      <c r="S28" s="31">
        <f>Q28/Q28</f>
        <v>1</v>
      </c>
      <c r="T28" s="30">
        <v>82000000</v>
      </c>
      <c r="U28" s="31">
        <f>T28/T28</f>
        <v>1</v>
      </c>
      <c r="V28" s="30">
        <v>82000000</v>
      </c>
      <c r="W28" s="31">
        <f>V28/V28</f>
        <v>1</v>
      </c>
      <c r="X28" s="22"/>
      <c r="Y28" s="23"/>
      <c r="Z28" s="22"/>
      <c r="AA28" s="23"/>
      <c r="AB28" s="22"/>
      <c r="AC28" s="23"/>
      <c r="AD28" s="22"/>
      <c r="AE28" s="23"/>
      <c r="AF28" s="22"/>
      <c r="AG28" s="23"/>
      <c r="AH28" s="10"/>
    </row>
    <row r="29" spans="1:34" s="10" customFormat="1" ht="20.100000000000001" customHeight="1" x14ac:dyDescent="0.2">
      <c r="A29" s="18"/>
      <c r="B29" s="14"/>
      <c r="C29" s="14"/>
      <c r="D29" s="9"/>
      <c r="E29" s="9"/>
      <c r="F29" s="14"/>
      <c r="G29" s="14"/>
      <c r="H29" s="14"/>
      <c r="I29" s="14"/>
      <c r="J29" s="14"/>
      <c r="K29" s="14"/>
      <c r="L29" s="14"/>
      <c r="M29" s="14"/>
      <c r="N29" s="14"/>
      <c r="O29" s="14"/>
      <c r="P29" s="14"/>
      <c r="Q29" s="14"/>
      <c r="R29" s="14"/>
      <c r="S29" s="14"/>
      <c r="T29" s="14"/>
    </row>
    <row r="30" spans="1:34" s="10" customFormat="1" ht="20.100000000000001" customHeight="1" x14ac:dyDescent="0.2">
      <c r="A30" s="18"/>
      <c r="B30" s="34"/>
      <c r="C30" s="14"/>
      <c r="D30" s="9"/>
      <c r="E30" s="9"/>
      <c r="F30" s="14"/>
      <c r="G30" s="14"/>
      <c r="H30" s="14"/>
      <c r="I30" s="14"/>
      <c r="J30" s="14"/>
      <c r="K30" s="14"/>
      <c r="L30" s="14"/>
      <c r="M30" s="14"/>
      <c r="N30" s="14"/>
      <c r="O30" s="14"/>
      <c r="P30" s="14"/>
      <c r="Q30" s="14"/>
      <c r="R30" s="14"/>
      <c r="S30" s="14"/>
      <c r="T30" s="14"/>
    </row>
    <row r="31" spans="1:34" s="10" customFormat="1" ht="18" customHeight="1" x14ac:dyDescent="0.2">
      <c r="A31" s="18"/>
      <c r="B31" s="168" t="s">
        <v>70</v>
      </c>
      <c r="C31" s="169"/>
      <c r="D31" s="170"/>
      <c r="E31" s="9"/>
      <c r="F31" s="14"/>
      <c r="G31" s="14"/>
      <c r="H31" s="14"/>
      <c r="I31" s="14"/>
      <c r="J31" s="14"/>
      <c r="K31" s="14"/>
      <c r="L31" s="14"/>
      <c r="M31" s="14"/>
      <c r="N31" s="14"/>
      <c r="O31" s="14"/>
      <c r="P31" s="14"/>
      <c r="Q31" s="14"/>
      <c r="R31" s="14"/>
      <c r="S31" s="14"/>
      <c r="T31" s="14"/>
    </row>
    <row r="32" spans="1:34" s="10" customFormat="1" ht="18" customHeight="1" x14ac:dyDescent="0.2">
      <c r="A32" s="18"/>
      <c r="B32" s="149" t="s">
        <v>71</v>
      </c>
      <c r="C32" s="149"/>
      <c r="D32" s="149"/>
      <c r="E32" s="25"/>
      <c r="F32" s="14"/>
      <c r="G32" s="14"/>
      <c r="H32" s="14"/>
      <c r="I32" s="14"/>
      <c r="J32" s="14"/>
      <c r="K32" s="14"/>
      <c r="L32" s="14"/>
      <c r="M32" s="14"/>
      <c r="N32" s="14"/>
      <c r="O32" s="14"/>
      <c r="P32" s="14"/>
      <c r="Q32" s="14"/>
      <c r="R32" s="14"/>
      <c r="S32" s="14"/>
      <c r="T32" s="14"/>
    </row>
    <row r="33" spans="1:20" s="10" customFormat="1" ht="20.100000000000001" customHeight="1" x14ac:dyDescent="0.2">
      <c r="A33" s="18"/>
      <c r="B33" s="14"/>
      <c r="C33" s="14"/>
      <c r="D33" s="9"/>
      <c r="E33" s="9"/>
      <c r="F33" s="14"/>
      <c r="G33" s="14"/>
      <c r="H33" s="14"/>
      <c r="I33" s="14"/>
      <c r="J33" s="14"/>
      <c r="K33" s="14"/>
      <c r="L33" s="14"/>
      <c r="M33" s="14"/>
      <c r="N33" s="14"/>
      <c r="O33" s="14"/>
      <c r="P33" s="14"/>
      <c r="Q33" s="14"/>
      <c r="R33" s="14"/>
      <c r="S33" s="14"/>
      <c r="T33" s="14"/>
    </row>
    <row r="34" spans="1:20" s="10" customFormat="1" ht="20.100000000000001" customHeight="1" x14ac:dyDescent="0.2">
      <c r="A34" s="18"/>
      <c r="B34" s="14"/>
      <c r="C34" s="14"/>
      <c r="D34" s="25"/>
      <c r="E34" s="25"/>
      <c r="F34" s="14"/>
      <c r="G34" s="14"/>
      <c r="H34" s="14"/>
      <c r="I34" s="14"/>
      <c r="J34" s="14"/>
      <c r="K34" s="14"/>
      <c r="L34" s="14"/>
      <c r="M34" s="14"/>
      <c r="N34" s="14"/>
      <c r="O34" s="14"/>
      <c r="P34" s="14"/>
      <c r="Q34" s="14"/>
      <c r="R34" s="14"/>
      <c r="S34" s="14"/>
      <c r="T34" s="14"/>
    </row>
    <row r="35" spans="1:20" s="10" customFormat="1" ht="20.100000000000001" customHeight="1" x14ac:dyDescent="0.2">
      <c r="A35" s="18"/>
      <c r="B35" s="14"/>
      <c r="C35" s="14"/>
      <c r="D35" s="9"/>
      <c r="E35" s="9"/>
      <c r="F35" s="14"/>
      <c r="G35" s="14"/>
      <c r="H35" s="14"/>
      <c r="I35" s="14"/>
      <c r="J35" s="14"/>
      <c r="K35" s="14"/>
      <c r="L35" s="14"/>
      <c r="M35" s="14"/>
      <c r="N35" s="14"/>
      <c r="O35" s="14"/>
      <c r="P35" s="14"/>
      <c r="Q35" s="14"/>
      <c r="R35" s="14"/>
      <c r="S35" s="14"/>
      <c r="T35" s="14"/>
    </row>
    <row r="36" spans="1:20" s="10" customFormat="1" ht="20.100000000000001" customHeight="1" x14ac:dyDescent="0.2">
      <c r="A36" s="18"/>
      <c r="B36" s="14"/>
      <c r="C36" s="14"/>
      <c r="D36" s="9"/>
      <c r="E36" s="9"/>
      <c r="F36" s="14"/>
      <c r="G36" s="14"/>
      <c r="H36" s="14"/>
      <c r="I36" s="14"/>
      <c r="J36" s="14"/>
      <c r="K36" s="14"/>
      <c r="L36" s="14"/>
      <c r="M36" s="14"/>
      <c r="N36" s="14"/>
      <c r="O36" s="14"/>
      <c r="P36" s="14"/>
      <c r="Q36" s="14"/>
      <c r="R36" s="14"/>
      <c r="S36" s="14"/>
      <c r="T36" s="14"/>
    </row>
    <row r="37" spans="1:20" s="10" customFormat="1" ht="20.100000000000001" customHeight="1" x14ac:dyDescent="0.2">
      <c r="A37" s="18"/>
      <c r="B37" s="14"/>
      <c r="C37" s="14"/>
      <c r="D37" s="9"/>
      <c r="E37" s="9"/>
      <c r="F37" s="14"/>
      <c r="G37" s="14"/>
      <c r="H37" s="14"/>
      <c r="I37" s="14"/>
      <c r="J37" s="14"/>
      <c r="K37" s="14"/>
      <c r="L37" s="14"/>
      <c r="M37" s="14"/>
      <c r="N37" s="14"/>
      <c r="O37" s="14"/>
      <c r="P37" s="14"/>
      <c r="Q37" s="14"/>
      <c r="R37" s="14"/>
      <c r="S37" s="14"/>
      <c r="T37" s="14"/>
    </row>
    <row r="38" spans="1:20" s="10" customFormat="1" ht="20.100000000000001" customHeight="1" x14ac:dyDescent="0.2">
      <c r="A38" s="18"/>
      <c r="B38" s="14"/>
      <c r="C38" s="14"/>
      <c r="D38" s="24"/>
      <c r="E38" s="24"/>
      <c r="F38" s="14"/>
      <c r="G38" s="14"/>
      <c r="H38" s="14"/>
      <c r="I38" s="14"/>
      <c r="J38" s="14"/>
      <c r="K38" s="14"/>
      <c r="L38" s="14"/>
      <c r="M38" s="14"/>
      <c r="N38" s="14"/>
      <c r="O38" s="14"/>
      <c r="P38" s="14"/>
      <c r="Q38" s="14"/>
      <c r="R38" s="14"/>
      <c r="S38" s="14"/>
      <c r="T38" s="14"/>
    </row>
    <row r="39" spans="1:20" s="10" customFormat="1" ht="20.100000000000001" customHeight="1" x14ac:dyDescent="0.2">
      <c r="A39" s="18"/>
      <c r="B39" s="14"/>
      <c r="C39" s="14"/>
      <c r="D39" s="9"/>
      <c r="E39" s="9"/>
      <c r="F39" s="14"/>
      <c r="G39" s="14"/>
      <c r="H39" s="14"/>
      <c r="I39" s="14"/>
      <c r="J39" s="14"/>
      <c r="K39" s="14"/>
      <c r="L39" s="14"/>
      <c r="M39" s="14"/>
      <c r="N39" s="14"/>
      <c r="O39" s="14"/>
      <c r="P39" s="14"/>
      <c r="Q39" s="14"/>
      <c r="R39" s="14"/>
      <c r="S39" s="14"/>
      <c r="T39" s="14"/>
    </row>
    <row r="40" spans="1:20" s="10" customFormat="1" ht="20.100000000000001" customHeight="1" x14ac:dyDescent="0.2">
      <c r="A40" s="18"/>
      <c r="B40" s="14"/>
      <c r="C40" s="14"/>
      <c r="D40" s="9"/>
      <c r="E40" s="9"/>
      <c r="F40" s="14"/>
      <c r="G40" s="14"/>
      <c r="H40" s="14"/>
      <c r="I40" s="14"/>
      <c r="J40" s="14"/>
      <c r="K40" s="14"/>
      <c r="L40" s="14"/>
      <c r="M40" s="14"/>
      <c r="N40" s="14"/>
      <c r="O40" s="14"/>
      <c r="P40" s="14"/>
      <c r="Q40" s="14"/>
      <c r="R40" s="14"/>
      <c r="S40" s="14"/>
      <c r="T40" s="14"/>
    </row>
    <row r="41" spans="1:20" s="10" customFormat="1" ht="20.100000000000001" customHeight="1" x14ac:dyDescent="0.2">
      <c r="A41" s="18"/>
      <c r="B41" s="14"/>
      <c r="C41" s="14"/>
      <c r="D41" s="9"/>
      <c r="E41" s="9"/>
      <c r="F41" s="14"/>
      <c r="G41" s="14"/>
      <c r="H41" s="14"/>
      <c r="I41" s="14"/>
      <c r="J41" s="14"/>
      <c r="K41" s="14"/>
      <c r="L41" s="14"/>
      <c r="M41" s="14"/>
      <c r="N41" s="14"/>
      <c r="O41" s="14"/>
      <c r="P41" s="14"/>
      <c r="Q41" s="14"/>
      <c r="R41" s="14"/>
      <c r="S41" s="14"/>
      <c r="T41" s="14"/>
    </row>
    <row r="42" spans="1:20" s="10" customFormat="1" ht="20.100000000000001" customHeight="1" x14ac:dyDescent="0.2">
      <c r="A42" s="18"/>
      <c r="B42" s="14"/>
      <c r="C42" s="14"/>
      <c r="D42" s="9"/>
      <c r="E42" s="9"/>
      <c r="F42" s="14"/>
      <c r="G42" s="14"/>
      <c r="H42" s="14"/>
      <c r="I42" s="14"/>
      <c r="J42" s="14"/>
      <c r="K42" s="14"/>
      <c r="L42" s="14"/>
      <c r="M42" s="14"/>
      <c r="N42" s="14"/>
      <c r="O42" s="14"/>
      <c r="P42" s="14"/>
      <c r="Q42" s="14"/>
      <c r="R42" s="14"/>
      <c r="S42" s="14"/>
      <c r="T42" s="14"/>
    </row>
    <row r="43" spans="1:20" s="10" customFormat="1" ht="20.100000000000001" customHeight="1" x14ac:dyDescent="0.2">
      <c r="A43" s="18"/>
      <c r="B43" s="14"/>
      <c r="C43" s="14"/>
      <c r="D43" s="9"/>
      <c r="E43" s="9"/>
      <c r="F43" s="14"/>
      <c r="G43" s="14"/>
      <c r="H43" s="14"/>
      <c r="I43" s="14"/>
      <c r="J43" s="14"/>
      <c r="K43" s="14"/>
      <c r="L43" s="14"/>
      <c r="M43" s="14"/>
      <c r="N43" s="14"/>
      <c r="O43" s="14"/>
      <c r="P43" s="14"/>
      <c r="Q43" s="14"/>
      <c r="R43" s="14"/>
      <c r="S43" s="14"/>
      <c r="T43" s="14"/>
    </row>
    <row r="44" spans="1:20" s="10" customFormat="1" ht="20.100000000000001" customHeight="1" x14ac:dyDescent="0.2">
      <c r="A44" s="18"/>
      <c r="B44" s="14"/>
      <c r="C44" s="14"/>
      <c r="D44" s="9"/>
      <c r="E44" s="9"/>
      <c r="F44" s="14"/>
      <c r="G44" s="14"/>
      <c r="H44" s="14"/>
      <c r="I44" s="14"/>
      <c r="J44" s="14"/>
      <c r="K44" s="14"/>
      <c r="L44" s="14"/>
      <c r="M44" s="14"/>
      <c r="N44" s="14"/>
      <c r="O44" s="14"/>
      <c r="P44" s="14"/>
      <c r="Q44" s="14"/>
      <c r="R44" s="14"/>
      <c r="S44" s="14"/>
      <c r="T44" s="14"/>
    </row>
    <row r="45" spans="1:20" s="10" customFormat="1" ht="20.100000000000001" customHeight="1" x14ac:dyDescent="0.2">
      <c r="A45" s="18"/>
      <c r="B45" s="14"/>
      <c r="C45" s="14"/>
      <c r="D45" s="25"/>
      <c r="E45" s="25"/>
      <c r="F45" s="14"/>
      <c r="G45" s="14"/>
      <c r="H45" s="14"/>
      <c r="I45" s="14"/>
      <c r="J45" s="14"/>
      <c r="K45" s="14"/>
      <c r="L45" s="14"/>
      <c r="M45" s="14"/>
      <c r="N45" s="14"/>
      <c r="O45" s="14"/>
      <c r="P45" s="14"/>
      <c r="Q45" s="14"/>
      <c r="R45" s="14"/>
      <c r="S45" s="14"/>
      <c r="T45" s="14"/>
    </row>
    <row r="46" spans="1:20" s="10" customFormat="1" ht="20.100000000000001" customHeight="1" x14ac:dyDescent="0.2">
      <c r="A46" s="18"/>
      <c r="B46" s="14"/>
      <c r="C46" s="14"/>
      <c r="D46" s="9"/>
      <c r="E46" s="9"/>
      <c r="F46" s="14"/>
      <c r="G46" s="14"/>
      <c r="H46" s="14"/>
      <c r="I46" s="14"/>
      <c r="J46" s="14"/>
      <c r="K46" s="14"/>
      <c r="L46" s="14"/>
      <c r="M46" s="14"/>
      <c r="N46" s="14"/>
      <c r="O46" s="14"/>
      <c r="P46" s="14"/>
      <c r="Q46" s="14"/>
      <c r="R46" s="14"/>
      <c r="S46" s="14"/>
      <c r="T46" s="14"/>
    </row>
    <row r="47" spans="1:20" s="10" customFormat="1" ht="20.100000000000001" customHeight="1" x14ac:dyDescent="0.2">
      <c r="A47" s="18"/>
      <c r="B47" s="14"/>
      <c r="C47" s="14"/>
      <c r="D47" s="25"/>
      <c r="E47" s="25"/>
      <c r="F47" s="14"/>
      <c r="G47" s="14"/>
      <c r="H47" s="14"/>
      <c r="I47" s="14"/>
      <c r="J47" s="14"/>
      <c r="K47" s="14"/>
      <c r="L47" s="14"/>
      <c r="M47" s="14"/>
      <c r="N47" s="14"/>
      <c r="O47" s="14"/>
      <c r="P47" s="14"/>
      <c r="Q47" s="14"/>
      <c r="R47" s="14"/>
      <c r="S47" s="14"/>
      <c r="T47" s="14"/>
    </row>
    <row r="48" spans="1:20" s="10" customFormat="1" ht="20.100000000000001" customHeight="1" x14ac:dyDescent="0.2">
      <c r="A48" s="18"/>
      <c r="B48" s="14"/>
      <c r="C48" s="14"/>
      <c r="D48" s="26"/>
      <c r="E48" s="26"/>
      <c r="F48" s="14"/>
      <c r="G48" s="14"/>
      <c r="H48" s="14"/>
      <c r="I48" s="14"/>
      <c r="J48" s="14"/>
      <c r="K48" s="14"/>
      <c r="L48" s="14"/>
      <c r="M48" s="14"/>
      <c r="N48" s="14"/>
      <c r="O48" s="14"/>
      <c r="P48" s="14"/>
      <c r="Q48" s="14"/>
      <c r="R48" s="14"/>
      <c r="S48" s="14"/>
      <c r="T48" s="14"/>
    </row>
    <row r="49" spans="1:20" s="10" customFormat="1" ht="20.100000000000001" customHeight="1" x14ac:dyDescent="0.2">
      <c r="A49" s="18"/>
      <c r="B49" s="14"/>
      <c r="C49" s="14"/>
      <c r="D49" s="13"/>
      <c r="E49" s="13"/>
      <c r="F49" s="14"/>
      <c r="G49" s="14"/>
      <c r="H49" s="14"/>
      <c r="I49" s="14"/>
      <c r="J49" s="14"/>
      <c r="K49" s="14"/>
      <c r="L49" s="14"/>
      <c r="M49" s="14"/>
      <c r="N49" s="14"/>
      <c r="O49" s="14"/>
      <c r="P49" s="14"/>
      <c r="Q49" s="14"/>
      <c r="R49" s="14"/>
      <c r="S49" s="14"/>
      <c r="T49" s="14"/>
    </row>
    <row r="50" spans="1:20" s="10" customFormat="1" ht="20.100000000000001" customHeight="1" x14ac:dyDescent="0.2">
      <c r="A50" s="18"/>
      <c r="B50" s="14"/>
      <c r="C50" s="14"/>
      <c r="D50" s="13"/>
      <c r="E50" s="13"/>
      <c r="F50" s="14"/>
      <c r="G50" s="14"/>
      <c r="H50" s="14"/>
      <c r="I50" s="14"/>
      <c r="J50" s="14"/>
      <c r="K50" s="14"/>
      <c r="L50" s="14"/>
      <c r="M50" s="14"/>
      <c r="N50" s="14"/>
      <c r="O50" s="14"/>
      <c r="P50" s="14"/>
      <c r="Q50" s="14"/>
      <c r="R50" s="14"/>
      <c r="S50" s="14"/>
      <c r="T50" s="14"/>
    </row>
    <row r="51" spans="1:20" s="10" customFormat="1" ht="20.100000000000001" customHeight="1" x14ac:dyDescent="0.2">
      <c r="A51" s="18"/>
      <c r="B51" s="14"/>
      <c r="C51" s="14"/>
      <c r="D51" s="24"/>
      <c r="E51" s="24"/>
      <c r="F51" s="14"/>
      <c r="G51" s="14"/>
      <c r="H51" s="14"/>
      <c r="I51" s="14"/>
      <c r="J51" s="14"/>
      <c r="K51" s="14"/>
      <c r="L51" s="14"/>
      <c r="M51" s="14"/>
      <c r="N51" s="14"/>
      <c r="O51" s="14"/>
      <c r="P51" s="14"/>
      <c r="Q51" s="14"/>
      <c r="R51" s="14"/>
      <c r="S51" s="14"/>
      <c r="T51" s="14"/>
    </row>
    <row r="52" spans="1:20" s="10" customFormat="1" ht="20.100000000000001" customHeight="1" x14ac:dyDescent="0.2">
      <c r="A52" s="18"/>
      <c r="B52" s="14"/>
      <c r="C52" s="14"/>
      <c r="D52" s="9"/>
      <c r="E52" s="9"/>
      <c r="F52" s="14"/>
      <c r="G52" s="14"/>
      <c r="H52" s="14"/>
      <c r="I52" s="14"/>
      <c r="J52" s="14"/>
      <c r="K52" s="14"/>
      <c r="L52" s="14"/>
      <c r="M52" s="14"/>
      <c r="N52" s="14"/>
      <c r="O52" s="14"/>
      <c r="P52" s="14"/>
      <c r="Q52" s="14"/>
      <c r="R52" s="14"/>
      <c r="S52" s="14"/>
      <c r="T52" s="14"/>
    </row>
    <row r="53" spans="1:20" s="10" customFormat="1" ht="20.100000000000001" customHeight="1" x14ac:dyDescent="0.2">
      <c r="A53" s="18"/>
      <c r="B53" s="14"/>
      <c r="C53" s="14"/>
      <c r="D53" s="9"/>
      <c r="E53" s="9"/>
      <c r="F53" s="14"/>
      <c r="G53" s="14"/>
      <c r="H53" s="14"/>
      <c r="I53" s="14"/>
      <c r="J53" s="14"/>
      <c r="K53" s="14"/>
      <c r="L53" s="14"/>
      <c r="M53" s="14"/>
      <c r="N53" s="14"/>
      <c r="O53" s="14"/>
      <c r="P53" s="14"/>
      <c r="Q53" s="14"/>
      <c r="R53" s="14"/>
      <c r="S53" s="14"/>
      <c r="T53" s="14"/>
    </row>
    <row r="54" spans="1:20" s="10" customFormat="1" ht="20.100000000000001" customHeight="1" x14ac:dyDescent="0.2">
      <c r="A54" s="18"/>
      <c r="B54" s="14"/>
      <c r="C54" s="14"/>
      <c r="D54" s="9"/>
      <c r="E54" s="9"/>
      <c r="F54" s="14"/>
      <c r="G54" s="14"/>
      <c r="H54" s="14"/>
      <c r="I54" s="14"/>
      <c r="J54" s="14"/>
      <c r="K54" s="14"/>
      <c r="L54" s="14"/>
      <c r="M54" s="14"/>
      <c r="N54" s="14"/>
      <c r="O54" s="14"/>
      <c r="P54" s="14"/>
      <c r="Q54" s="14"/>
      <c r="R54" s="14"/>
      <c r="S54" s="14"/>
      <c r="T54" s="14"/>
    </row>
    <row r="55" spans="1:20" s="10" customFormat="1" ht="20.100000000000001" customHeight="1" x14ac:dyDescent="0.2">
      <c r="A55" s="18"/>
      <c r="B55" s="14"/>
      <c r="C55" s="14"/>
      <c r="D55" s="9"/>
      <c r="E55" s="9"/>
      <c r="F55" s="14"/>
      <c r="G55" s="14"/>
      <c r="H55" s="14"/>
      <c r="I55" s="14"/>
      <c r="J55" s="14"/>
      <c r="K55" s="14"/>
      <c r="L55" s="14"/>
      <c r="M55" s="14"/>
      <c r="N55" s="14"/>
      <c r="O55" s="14"/>
      <c r="P55" s="14"/>
      <c r="Q55" s="14"/>
      <c r="R55" s="14"/>
      <c r="S55" s="14"/>
      <c r="T55" s="14"/>
    </row>
    <row r="56" spans="1:20" s="10" customFormat="1" ht="20.100000000000001" customHeight="1" x14ac:dyDescent="0.2">
      <c r="A56" s="18"/>
      <c r="B56" s="14"/>
      <c r="C56" s="14"/>
      <c r="D56" s="9"/>
      <c r="E56" s="9"/>
      <c r="F56" s="14"/>
      <c r="G56" s="14"/>
      <c r="H56" s="14"/>
      <c r="I56" s="14"/>
      <c r="J56" s="14"/>
      <c r="K56" s="14"/>
      <c r="L56" s="14"/>
      <c r="M56" s="14"/>
      <c r="N56" s="14"/>
      <c r="O56" s="14"/>
      <c r="P56" s="14"/>
      <c r="Q56" s="14"/>
      <c r="R56" s="14"/>
      <c r="S56" s="14"/>
      <c r="T56" s="14"/>
    </row>
    <row r="57" spans="1:20" s="10" customFormat="1" ht="20.100000000000001" customHeight="1" x14ac:dyDescent="0.2">
      <c r="A57" s="18"/>
      <c r="B57" s="14"/>
      <c r="C57" s="14"/>
      <c r="D57" s="25"/>
      <c r="E57" s="25"/>
      <c r="F57" s="14"/>
      <c r="G57" s="14"/>
      <c r="H57" s="14"/>
      <c r="I57" s="14"/>
      <c r="J57" s="14"/>
      <c r="K57" s="14"/>
      <c r="L57" s="14"/>
      <c r="M57" s="14"/>
      <c r="N57" s="14"/>
      <c r="O57" s="14"/>
      <c r="P57" s="14"/>
      <c r="Q57" s="14"/>
      <c r="R57" s="14"/>
      <c r="S57" s="14"/>
      <c r="T57" s="14"/>
    </row>
    <row r="58" spans="1:20" s="10" customFormat="1" ht="20.100000000000001" customHeight="1" x14ac:dyDescent="0.2">
      <c r="A58" s="18"/>
      <c r="B58" s="14"/>
      <c r="C58" s="14"/>
      <c r="D58" s="9"/>
      <c r="E58" s="9"/>
      <c r="F58" s="14"/>
      <c r="G58" s="14"/>
      <c r="H58" s="14"/>
      <c r="I58" s="14"/>
      <c r="J58" s="14"/>
      <c r="K58" s="14"/>
      <c r="L58" s="14"/>
      <c r="M58" s="14"/>
      <c r="N58" s="14"/>
      <c r="O58" s="14"/>
      <c r="P58" s="14"/>
      <c r="Q58" s="14"/>
      <c r="R58" s="14"/>
      <c r="S58" s="14"/>
      <c r="T58" s="14"/>
    </row>
    <row r="59" spans="1:20" s="10" customFormat="1" ht="20.100000000000001" customHeight="1" x14ac:dyDescent="0.2">
      <c r="A59" s="18"/>
      <c r="B59" s="14"/>
      <c r="C59" s="14"/>
      <c r="D59" s="25"/>
      <c r="E59" s="25"/>
      <c r="F59" s="14"/>
      <c r="G59" s="14"/>
      <c r="H59" s="14"/>
      <c r="I59" s="14"/>
      <c r="J59" s="14"/>
      <c r="K59" s="14"/>
      <c r="L59" s="14"/>
      <c r="M59" s="14"/>
      <c r="N59" s="14"/>
      <c r="O59" s="14"/>
      <c r="P59" s="14"/>
      <c r="Q59" s="14"/>
      <c r="R59" s="14"/>
      <c r="S59" s="14"/>
      <c r="T59" s="14"/>
    </row>
    <row r="60" spans="1:20" s="10" customFormat="1" ht="20.100000000000001" customHeight="1" x14ac:dyDescent="0.2">
      <c r="A60" s="18"/>
      <c r="B60" s="14"/>
      <c r="C60" s="14"/>
      <c r="D60" s="26"/>
      <c r="E60" s="26"/>
      <c r="F60" s="14"/>
      <c r="G60" s="14"/>
      <c r="H60" s="14"/>
      <c r="I60" s="14"/>
      <c r="J60" s="14"/>
      <c r="K60" s="14"/>
      <c r="L60" s="14"/>
      <c r="M60" s="14"/>
      <c r="N60" s="14"/>
      <c r="O60" s="14"/>
      <c r="P60" s="14"/>
      <c r="Q60" s="14"/>
      <c r="R60" s="14"/>
      <c r="S60" s="14"/>
      <c r="T60" s="14"/>
    </row>
    <row r="61" spans="1:20" s="10" customFormat="1" ht="20.100000000000001" customHeight="1" x14ac:dyDescent="0.2">
      <c r="A61" s="18"/>
      <c r="B61" s="14"/>
      <c r="C61" s="14"/>
      <c r="D61" s="13"/>
      <c r="E61" s="13"/>
      <c r="F61" s="14"/>
      <c r="G61" s="14"/>
      <c r="H61" s="14"/>
      <c r="I61" s="14"/>
      <c r="J61" s="14"/>
      <c r="K61" s="14"/>
      <c r="L61" s="14"/>
      <c r="M61" s="14"/>
      <c r="N61" s="14"/>
      <c r="O61" s="14"/>
      <c r="P61" s="14"/>
      <c r="Q61" s="14"/>
      <c r="R61" s="14"/>
      <c r="S61" s="14"/>
      <c r="T61" s="14"/>
    </row>
    <row r="62" spans="1:20" s="10" customFormat="1" ht="20.100000000000001" customHeight="1" x14ac:dyDescent="0.2">
      <c r="A62" s="18"/>
      <c r="B62" s="14"/>
      <c r="C62" s="14"/>
      <c r="D62" s="13"/>
      <c r="E62" s="13"/>
      <c r="F62" s="14"/>
      <c r="G62" s="14"/>
      <c r="H62" s="14"/>
      <c r="I62" s="14"/>
      <c r="J62" s="14"/>
      <c r="K62" s="14"/>
      <c r="L62" s="14"/>
      <c r="M62" s="14"/>
      <c r="N62" s="14"/>
      <c r="O62" s="14"/>
      <c r="P62" s="14"/>
      <c r="Q62" s="14"/>
      <c r="R62" s="14"/>
      <c r="S62" s="14"/>
      <c r="T62" s="14"/>
    </row>
    <row r="63" spans="1:20" s="10" customFormat="1" ht="20.100000000000001" customHeight="1" x14ac:dyDescent="0.2">
      <c r="A63" s="18"/>
      <c r="B63" s="14"/>
      <c r="C63" s="14"/>
      <c r="D63" s="24"/>
      <c r="E63" s="24"/>
      <c r="F63" s="14"/>
      <c r="G63" s="14"/>
      <c r="H63" s="14"/>
      <c r="I63" s="14"/>
      <c r="J63" s="14"/>
      <c r="K63" s="14"/>
      <c r="L63" s="14"/>
      <c r="M63" s="14"/>
      <c r="N63" s="14"/>
      <c r="O63" s="14"/>
      <c r="P63" s="14"/>
      <c r="Q63" s="14"/>
      <c r="R63" s="14"/>
      <c r="S63" s="14"/>
      <c r="T63" s="14"/>
    </row>
    <row r="64" spans="1:20" s="10" customFormat="1" ht="20.100000000000001" customHeight="1" x14ac:dyDescent="0.2">
      <c r="A64" s="18"/>
      <c r="B64" s="14"/>
      <c r="C64" s="14"/>
      <c r="D64" s="9"/>
      <c r="E64" s="9"/>
      <c r="F64" s="14"/>
      <c r="G64" s="14"/>
      <c r="H64" s="14"/>
      <c r="I64" s="14"/>
      <c r="J64" s="14"/>
      <c r="K64" s="14"/>
      <c r="L64" s="14"/>
      <c r="M64" s="14"/>
      <c r="N64" s="14"/>
      <c r="O64" s="14"/>
      <c r="P64" s="14"/>
      <c r="Q64" s="14"/>
      <c r="R64" s="14"/>
      <c r="S64" s="14"/>
      <c r="T64" s="14"/>
    </row>
    <row r="65" spans="1:20" s="10" customFormat="1" ht="20.100000000000001" customHeight="1" x14ac:dyDescent="0.2">
      <c r="A65" s="18"/>
      <c r="B65" s="14"/>
      <c r="C65" s="14"/>
      <c r="D65" s="9"/>
      <c r="E65" s="9"/>
      <c r="F65" s="14"/>
      <c r="G65" s="14"/>
      <c r="H65" s="14"/>
      <c r="I65" s="14"/>
      <c r="J65" s="14"/>
      <c r="K65" s="14"/>
      <c r="L65" s="14"/>
      <c r="M65" s="14"/>
      <c r="N65" s="14"/>
      <c r="O65" s="14"/>
      <c r="P65" s="14"/>
      <c r="Q65" s="14"/>
      <c r="R65" s="14"/>
      <c r="S65" s="14"/>
      <c r="T65" s="14"/>
    </row>
    <row r="66" spans="1:20" s="10" customFormat="1" ht="20.100000000000001" customHeight="1" x14ac:dyDescent="0.2">
      <c r="A66" s="18"/>
      <c r="B66" s="14"/>
      <c r="C66" s="14"/>
      <c r="D66" s="24"/>
      <c r="E66" s="24"/>
      <c r="F66" s="14"/>
      <c r="G66" s="14"/>
      <c r="H66" s="14"/>
      <c r="I66" s="14"/>
      <c r="J66" s="14"/>
      <c r="K66" s="14"/>
      <c r="L66" s="14"/>
      <c r="M66" s="14"/>
      <c r="N66" s="14"/>
      <c r="O66" s="14"/>
      <c r="P66" s="14"/>
      <c r="Q66" s="14"/>
      <c r="R66" s="14"/>
      <c r="S66" s="14"/>
      <c r="T66" s="14"/>
    </row>
    <row r="67" spans="1:20" s="10" customFormat="1" ht="20.100000000000001" customHeight="1" x14ac:dyDescent="0.2">
      <c r="A67" s="18"/>
      <c r="B67" s="14"/>
      <c r="C67" s="14"/>
      <c r="D67" s="9"/>
      <c r="E67" s="9"/>
      <c r="F67" s="14"/>
      <c r="G67" s="14"/>
      <c r="H67" s="14"/>
      <c r="I67" s="14"/>
      <c r="J67" s="14"/>
      <c r="K67" s="14"/>
      <c r="L67" s="14"/>
      <c r="M67" s="14"/>
      <c r="N67" s="14"/>
      <c r="O67" s="14"/>
      <c r="P67" s="14"/>
      <c r="Q67" s="14"/>
      <c r="R67" s="14"/>
      <c r="S67" s="14"/>
      <c r="T67" s="14"/>
    </row>
    <row r="68" spans="1:20" s="10" customFormat="1" ht="20.100000000000001" customHeight="1" x14ac:dyDescent="0.2">
      <c r="A68" s="18"/>
      <c r="B68" s="14"/>
      <c r="C68" s="14"/>
      <c r="D68" s="9"/>
      <c r="E68" s="9"/>
      <c r="F68" s="14"/>
      <c r="G68" s="14"/>
      <c r="H68" s="14"/>
      <c r="I68" s="14"/>
      <c r="J68" s="14"/>
      <c r="K68" s="14"/>
      <c r="L68" s="14"/>
      <c r="M68" s="14"/>
      <c r="N68" s="14"/>
      <c r="O68" s="14"/>
      <c r="P68" s="14"/>
      <c r="Q68" s="14"/>
      <c r="R68" s="14"/>
      <c r="S68" s="14"/>
      <c r="T68" s="14"/>
    </row>
    <row r="69" spans="1:20" s="10" customFormat="1" ht="20.100000000000001" customHeight="1" x14ac:dyDescent="0.2">
      <c r="A69" s="18"/>
      <c r="B69" s="14"/>
      <c r="C69" s="14"/>
      <c r="D69" s="15"/>
      <c r="E69" s="16"/>
      <c r="F69" s="14"/>
      <c r="G69" s="14"/>
      <c r="H69" s="14"/>
      <c r="I69" s="14"/>
      <c r="J69" s="14"/>
      <c r="K69" s="14"/>
      <c r="L69" s="14"/>
      <c r="M69" s="14"/>
      <c r="N69" s="14"/>
      <c r="O69" s="14"/>
      <c r="P69" s="14"/>
      <c r="Q69" s="14"/>
      <c r="R69" s="14"/>
      <c r="S69" s="14"/>
      <c r="T69" s="14"/>
    </row>
    <row r="70" spans="1:20" s="10" customFormat="1" ht="20.100000000000001" customHeight="1" x14ac:dyDescent="0.2">
      <c r="A70" s="18"/>
      <c r="B70" s="14"/>
      <c r="C70" s="14"/>
      <c r="D70" s="15"/>
      <c r="E70" s="16"/>
      <c r="F70" s="14"/>
      <c r="G70" s="14"/>
      <c r="H70" s="14"/>
      <c r="I70" s="14"/>
      <c r="J70" s="14"/>
      <c r="K70" s="14"/>
      <c r="L70" s="14"/>
      <c r="M70" s="14"/>
      <c r="N70" s="14"/>
      <c r="O70" s="14"/>
      <c r="P70" s="14"/>
      <c r="Q70" s="14"/>
      <c r="R70" s="14"/>
      <c r="S70" s="14"/>
      <c r="T70" s="14"/>
    </row>
    <row r="71" spans="1:20" s="10" customFormat="1" ht="20.100000000000001" customHeight="1" x14ac:dyDescent="0.2">
      <c r="A71" s="18"/>
      <c r="B71" s="14"/>
      <c r="C71" s="14"/>
      <c r="D71" s="15"/>
      <c r="E71" s="16"/>
      <c r="F71" s="14"/>
      <c r="G71" s="14"/>
      <c r="H71" s="14"/>
      <c r="I71" s="14"/>
      <c r="J71" s="14"/>
      <c r="K71" s="14"/>
      <c r="L71" s="14"/>
      <c r="M71" s="14"/>
      <c r="N71" s="14"/>
      <c r="O71" s="14"/>
      <c r="P71" s="14"/>
      <c r="Q71" s="14"/>
      <c r="R71" s="14"/>
      <c r="S71" s="14"/>
      <c r="T71" s="14"/>
    </row>
    <row r="72" spans="1:20" s="10" customFormat="1" ht="20.100000000000001" customHeight="1" x14ac:dyDescent="0.2">
      <c r="A72" s="18"/>
      <c r="B72" s="14"/>
      <c r="C72" s="14"/>
      <c r="D72" s="15"/>
      <c r="E72" s="16"/>
      <c r="F72" s="14"/>
      <c r="G72" s="14"/>
      <c r="H72" s="14"/>
      <c r="I72" s="14"/>
      <c r="J72" s="14"/>
      <c r="K72" s="14"/>
      <c r="L72" s="14"/>
      <c r="M72" s="14"/>
      <c r="N72" s="14"/>
      <c r="O72" s="14"/>
      <c r="P72" s="14"/>
      <c r="Q72" s="14"/>
      <c r="R72" s="14"/>
      <c r="S72" s="14"/>
      <c r="T72" s="14"/>
    </row>
    <row r="73" spans="1:20" s="10" customFormat="1" ht="20.100000000000001" customHeight="1" x14ac:dyDescent="0.2">
      <c r="A73" s="18"/>
      <c r="B73" s="14"/>
      <c r="C73" s="14"/>
      <c r="D73" s="15"/>
      <c r="E73" s="16"/>
      <c r="F73" s="14"/>
      <c r="G73" s="14"/>
      <c r="H73" s="14"/>
      <c r="I73" s="14"/>
      <c r="J73" s="14"/>
      <c r="K73" s="14"/>
      <c r="L73" s="14"/>
      <c r="M73" s="14"/>
      <c r="N73" s="14"/>
      <c r="O73" s="14"/>
      <c r="P73" s="14"/>
      <c r="Q73" s="14"/>
      <c r="R73" s="14"/>
      <c r="S73" s="14"/>
      <c r="T73" s="14"/>
    </row>
    <row r="74" spans="1:20" s="10" customFormat="1" ht="20.100000000000001" customHeight="1" x14ac:dyDescent="0.2">
      <c r="A74" s="18"/>
      <c r="B74" s="14"/>
      <c r="C74" s="14"/>
      <c r="D74" s="15"/>
      <c r="E74" s="16"/>
      <c r="F74" s="14"/>
      <c r="G74" s="14"/>
      <c r="H74" s="14"/>
      <c r="I74" s="14"/>
      <c r="J74" s="14"/>
      <c r="K74" s="14"/>
      <c r="L74" s="14"/>
      <c r="M74" s="14"/>
      <c r="N74" s="14"/>
      <c r="O74" s="14"/>
      <c r="P74" s="14"/>
      <c r="Q74" s="14"/>
      <c r="R74" s="14"/>
      <c r="S74" s="14"/>
      <c r="T74" s="14"/>
    </row>
    <row r="75" spans="1:20" s="10" customFormat="1" ht="20.100000000000001" customHeight="1" x14ac:dyDescent="0.2">
      <c r="A75" s="18"/>
      <c r="B75" s="14"/>
      <c r="C75" s="14"/>
      <c r="D75" s="15"/>
      <c r="E75" s="16"/>
      <c r="F75" s="14"/>
      <c r="G75" s="14"/>
      <c r="H75" s="14"/>
      <c r="I75" s="14"/>
      <c r="J75" s="14"/>
      <c r="K75" s="14"/>
      <c r="L75" s="14"/>
      <c r="M75" s="14"/>
      <c r="N75" s="14"/>
      <c r="O75" s="14"/>
      <c r="P75" s="14"/>
      <c r="Q75" s="14"/>
      <c r="R75" s="14"/>
      <c r="S75" s="14"/>
      <c r="T75" s="14"/>
    </row>
    <row r="76" spans="1:20" s="10" customFormat="1" ht="20.100000000000001" customHeight="1" x14ac:dyDescent="0.2">
      <c r="A76" s="18"/>
      <c r="B76" s="14"/>
      <c r="C76" s="14"/>
      <c r="D76" s="15"/>
      <c r="E76" s="16"/>
      <c r="F76" s="14"/>
      <c r="G76" s="14"/>
      <c r="H76" s="14"/>
      <c r="I76" s="14"/>
      <c r="J76" s="14"/>
      <c r="K76" s="14"/>
      <c r="L76" s="14"/>
      <c r="M76" s="14"/>
      <c r="N76" s="14"/>
      <c r="O76" s="14"/>
      <c r="P76" s="14"/>
      <c r="Q76" s="14"/>
      <c r="R76" s="14"/>
      <c r="S76" s="14"/>
      <c r="T76" s="14"/>
    </row>
    <row r="77" spans="1:20" s="10" customFormat="1" ht="20.100000000000001" customHeight="1" x14ac:dyDescent="0.2">
      <c r="A77" s="18"/>
      <c r="B77" s="14"/>
      <c r="C77" s="14"/>
      <c r="D77" s="14"/>
      <c r="E77" s="14"/>
      <c r="F77" s="14"/>
      <c r="G77" s="14"/>
      <c r="H77" s="14"/>
      <c r="I77" s="14"/>
      <c r="J77" s="14"/>
      <c r="K77" s="14"/>
      <c r="L77" s="14"/>
      <c r="M77" s="14"/>
      <c r="N77" s="14"/>
      <c r="O77" s="14"/>
      <c r="P77" s="14"/>
      <c r="Q77" s="14"/>
      <c r="R77" s="14"/>
      <c r="S77" s="14"/>
      <c r="T77" s="14"/>
    </row>
    <row r="78" spans="1:20" s="10" customFormat="1" ht="20.100000000000001" customHeight="1" x14ac:dyDescent="0.2">
      <c r="A78" s="18"/>
      <c r="B78" s="14"/>
      <c r="C78" s="14"/>
      <c r="D78" s="14"/>
      <c r="E78" s="14"/>
      <c r="F78" s="14"/>
      <c r="G78" s="14"/>
      <c r="H78" s="14"/>
      <c r="I78" s="14"/>
      <c r="J78" s="14"/>
      <c r="K78" s="14"/>
      <c r="L78" s="14"/>
      <c r="M78" s="14"/>
      <c r="N78" s="14"/>
      <c r="O78" s="14"/>
      <c r="P78" s="14"/>
      <c r="Q78" s="14"/>
      <c r="R78" s="14"/>
      <c r="S78" s="14"/>
      <c r="T78" s="14"/>
    </row>
    <row r="79" spans="1:20" s="10" customFormat="1" ht="20.100000000000001" customHeight="1" x14ac:dyDescent="0.2">
      <c r="A79" s="18"/>
      <c r="B79" s="14"/>
      <c r="C79" s="14"/>
      <c r="D79" s="14"/>
      <c r="E79" s="14"/>
      <c r="F79" s="14"/>
      <c r="G79" s="14"/>
      <c r="H79" s="14"/>
      <c r="I79" s="14"/>
      <c r="J79" s="14"/>
      <c r="K79" s="14"/>
      <c r="L79" s="14"/>
      <c r="M79" s="14"/>
      <c r="N79" s="14"/>
      <c r="O79" s="14"/>
      <c r="P79" s="14"/>
      <c r="Q79" s="14"/>
      <c r="R79" s="14"/>
      <c r="S79" s="14"/>
      <c r="T79" s="14"/>
    </row>
    <row r="80" spans="1:20" s="10" customFormat="1" ht="20.100000000000001" customHeight="1" x14ac:dyDescent="0.2">
      <c r="A80" s="18"/>
      <c r="B80" s="14"/>
      <c r="C80" s="14"/>
      <c r="D80" s="14"/>
      <c r="E80" s="14"/>
      <c r="F80" s="14"/>
      <c r="G80" s="14"/>
      <c r="H80" s="14"/>
      <c r="I80" s="14"/>
      <c r="J80" s="14"/>
      <c r="K80" s="14"/>
      <c r="L80" s="14"/>
      <c r="M80" s="14"/>
      <c r="N80" s="14"/>
      <c r="O80" s="14"/>
      <c r="P80" s="14"/>
      <c r="Q80" s="14"/>
      <c r="R80" s="14"/>
      <c r="S80" s="14"/>
      <c r="T80" s="14"/>
    </row>
    <row r="81" spans="1:20" s="10" customFormat="1" ht="20.100000000000001" customHeight="1" x14ac:dyDescent="0.2">
      <c r="A81" s="18"/>
      <c r="B81" s="14"/>
      <c r="C81" s="14"/>
      <c r="D81" s="14"/>
      <c r="E81" s="14"/>
      <c r="F81" s="14"/>
      <c r="G81" s="14"/>
      <c r="H81" s="14"/>
      <c r="I81" s="14"/>
      <c r="J81" s="14"/>
      <c r="K81" s="14"/>
      <c r="L81" s="14"/>
      <c r="M81" s="14"/>
      <c r="N81" s="14"/>
      <c r="O81" s="14"/>
      <c r="P81" s="14"/>
      <c r="Q81" s="14"/>
      <c r="R81" s="14"/>
      <c r="S81" s="14"/>
      <c r="T81" s="14"/>
    </row>
    <row r="82" spans="1:20" s="10" customFormat="1" ht="20.100000000000001" customHeight="1" x14ac:dyDescent="0.2">
      <c r="A82" s="18"/>
      <c r="B82" s="14"/>
      <c r="C82" s="14"/>
      <c r="D82" s="14"/>
      <c r="E82" s="14"/>
      <c r="F82" s="14"/>
      <c r="G82" s="14"/>
      <c r="H82" s="14"/>
      <c r="I82" s="14"/>
      <c r="J82" s="14"/>
      <c r="K82" s="14"/>
      <c r="L82" s="14"/>
      <c r="M82" s="14"/>
      <c r="N82" s="14"/>
      <c r="O82" s="14"/>
      <c r="P82" s="14"/>
      <c r="Q82" s="14"/>
      <c r="R82" s="14"/>
      <c r="S82" s="14"/>
      <c r="T82" s="14"/>
    </row>
    <row r="83" spans="1:20" s="10" customFormat="1" ht="20.100000000000001" customHeight="1" x14ac:dyDescent="0.2">
      <c r="A83" s="18"/>
      <c r="B83" s="14"/>
      <c r="C83" s="14"/>
      <c r="D83" s="14"/>
      <c r="E83" s="14"/>
      <c r="F83" s="14"/>
      <c r="G83" s="14"/>
      <c r="H83" s="14"/>
      <c r="I83" s="14"/>
      <c r="J83" s="14"/>
      <c r="K83" s="14"/>
      <c r="L83" s="14"/>
      <c r="M83" s="14"/>
      <c r="N83" s="14"/>
      <c r="O83" s="14"/>
      <c r="P83" s="14"/>
      <c r="Q83" s="14"/>
      <c r="R83" s="14"/>
      <c r="S83" s="14"/>
      <c r="T83" s="14"/>
    </row>
    <row r="84" spans="1:20" s="10" customFormat="1" ht="20.100000000000001" customHeight="1" x14ac:dyDescent="0.2">
      <c r="A84" s="18"/>
      <c r="B84" s="14"/>
      <c r="C84" s="14"/>
      <c r="D84" s="14"/>
      <c r="E84" s="14"/>
      <c r="F84" s="14"/>
      <c r="G84" s="14"/>
      <c r="H84" s="14"/>
      <c r="I84" s="14"/>
      <c r="J84" s="14"/>
      <c r="K84" s="14"/>
      <c r="L84" s="14"/>
      <c r="M84" s="14"/>
      <c r="N84" s="14"/>
      <c r="O84" s="14"/>
      <c r="P84" s="14"/>
      <c r="Q84" s="14"/>
      <c r="R84" s="14"/>
      <c r="S84" s="14"/>
      <c r="T84" s="14"/>
    </row>
    <row r="85" spans="1:20" s="10" customFormat="1" ht="20.100000000000001" customHeight="1" x14ac:dyDescent="0.2">
      <c r="A85" s="18"/>
      <c r="B85" s="14"/>
      <c r="C85" s="14"/>
      <c r="D85" s="14"/>
      <c r="E85" s="14"/>
      <c r="F85" s="14"/>
      <c r="G85" s="14"/>
      <c r="H85" s="14"/>
      <c r="I85" s="14"/>
      <c r="J85" s="14"/>
      <c r="K85" s="14"/>
      <c r="L85" s="14"/>
      <c r="M85" s="14"/>
      <c r="N85" s="14"/>
      <c r="O85" s="14"/>
      <c r="P85" s="14"/>
      <c r="Q85" s="14"/>
      <c r="R85" s="14"/>
      <c r="S85" s="14"/>
      <c r="T85" s="14"/>
    </row>
    <row r="86" spans="1:20" s="10" customFormat="1" ht="20.100000000000001" customHeight="1" x14ac:dyDescent="0.2">
      <c r="A86" s="18"/>
      <c r="B86" s="14"/>
      <c r="C86" s="14"/>
      <c r="D86" s="14"/>
      <c r="E86" s="14"/>
      <c r="F86" s="14"/>
      <c r="G86" s="14"/>
      <c r="H86" s="14"/>
      <c r="I86" s="14"/>
      <c r="J86" s="14"/>
      <c r="K86" s="14"/>
      <c r="L86" s="14"/>
      <c r="M86" s="14"/>
      <c r="N86" s="14"/>
      <c r="O86" s="14"/>
      <c r="P86" s="14"/>
      <c r="Q86" s="14"/>
      <c r="R86" s="14"/>
      <c r="S86" s="14"/>
      <c r="T86" s="14"/>
    </row>
    <row r="87" spans="1:20" s="10" customFormat="1" ht="20.100000000000001" customHeight="1" x14ac:dyDescent="0.2">
      <c r="A87" s="18"/>
      <c r="B87" s="14"/>
      <c r="C87" s="14"/>
      <c r="D87" s="14"/>
      <c r="E87" s="14"/>
      <c r="F87" s="14"/>
      <c r="G87" s="14"/>
      <c r="H87" s="14"/>
      <c r="I87" s="14"/>
      <c r="J87" s="14"/>
      <c r="K87" s="14"/>
      <c r="L87" s="14"/>
      <c r="M87" s="14"/>
      <c r="N87" s="14"/>
      <c r="O87" s="14"/>
      <c r="P87" s="14"/>
      <c r="Q87" s="14"/>
      <c r="R87" s="14"/>
      <c r="S87" s="14"/>
      <c r="T87" s="14"/>
    </row>
    <row r="88" spans="1:20" s="10" customFormat="1" ht="20.100000000000001" customHeight="1" x14ac:dyDescent="0.2">
      <c r="A88" s="18"/>
      <c r="B88" s="14"/>
      <c r="C88" s="14"/>
      <c r="D88" s="14"/>
      <c r="E88" s="14"/>
      <c r="F88" s="14"/>
      <c r="G88" s="14"/>
      <c r="H88" s="14"/>
      <c r="I88" s="14"/>
      <c r="J88" s="14"/>
      <c r="K88" s="14"/>
      <c r="L88" s="14"/>
      <c r="M88" s="14"/>
      <c r="N88" s="14"/>
      <c r="O88" s="14"/>
      <c r="P88" s="14"/>
      <c r="Q88" s="14"/>
      <c r="R88" s="14"/>
      <c r="S88" s="14"/>
      <c r="T88" s="14"/>
    </row>
    <row r="89" spans="1:20" s="10" customFormat="1" ht="20.100000000000001" customHeight="1" x14ac:dyDescent="0.2">
      <c r="A89" s="18"/>
      <c r="B89" s="14"/>
      <c r="C89" s="14"/>
      <c r="D89" s="14"/>
      <c r="E89" s="14"/>
      <c r="F89" s="14"/>
      <c r="G89" s="14"/>
      <c r="H89" s="14"/>
      <c r="I89" s="14"/>
      <c r="J89" s="14"/>
      <c r="K89" s="14"/>
      <c r="L89" s="14"/>
      <c r="M89" s="14"/>
      <c r="N89" s="14"/>
      <c r="O89" s="14"/>
      <c r="P89" s="14"/>
      <c r="Q89" s="14"/>
      <c r="R89" s="14"/>
      <c r="S89" s="14"/>
      <c r="T89" s="14"/>
    </row>
    <row r="90" spans="1:20" s="10" customFormat="1" ht="20.100000000000001" customHeight="1" x14ac:dyDescent="0.2">
      <c r="A90" s="18"/>
      <c r="B90" s="14"/>
      <c r="C90" s="14"/>
      <c r="D90" s="14"/>
      <c r="E90" s="14"/>
      <c r="F90" s="14"/>
      <c r="G90" s="14"/>
      <c r="H90" s="14"/>
      <c r="I90" s="14"/>
      <c r="J90" s="14"/>
      <c r="K90" s="14"/>
      <c r="L90" s="14"/>
      <c r="M90" s="14"/>
      <c r="N90" s="14"/>
      <c r="O90" s="14"/>
      <c r="P90" s="14"/>
      <c r="Q90" s="14"/>
      <c r="R90" s="14"/>
      <c r="S90" s="14"/>
      <c r="T90" s="14"/>
    </row>
    <row r="91" spans="1:20" s="10" customFormat="1" ht="20.100000000000001" customHeight="1" x14ac:dyDescent="0.2">
      <c r="A91" s="18"/>
      <c r="B91" s="14"/>
      <c r="C91" s="14"/>
      <c r="D91" s="14"/>
      <c r="E91" s="14"/>
      <c r="F91" s="14"/>
      <c r="G91" s="14"/>
      <c r="H91" s="14"/>
      <c r="I91" s="14"/>
      <c r="J91" s="14"/>
      <c r="K91" s="14"/>
      <c r="L91" s="14"/>
      <c r="M91" s="14"/>
      <c r="N91" s="14"/>
      <c r="O91" s="14"/>
      <c r="P91" s="14"/>
      <c r="Q91" s="14"/>
      <c r="R91" s="14"/>
      <c r="S91" s="14"/>
      <c r="T91" s="14"/>
    </row>
    <row r="92" spans="1:20" s="10" customFormat="1" ht="20.100000000000001" customHeight="1" x14ac:dyDescent="0.2">
      <c r="A92" s="18"/>
      <c r="B92" s="14"/>
      <c r="C92" s="14"/>
      <c r="D92" s="14"/>
      <c r="E92" s="14"/>
      <c r="F92" s="14"/>
      <c r="G92" s="14"/>
      <c r="H92" s="14"/>
      <c r="I92" s="14"/>
      <c r="J92" s="14"/>
      <c r="K92" s="14"/>
      <c r="L92" s="14"/>
      <c r="M92" s="14"/>
      <c r="N92" s="14"/>
      <c r="O92" s="14"/>
      <c r="P92" s="14"/>
      <c r="Q92" s="14"/>
      <c r="R92" s="14"/>
      <c r="S92" s="14"/>
      <c r="T92" s="14"/>
    </row>
    <row r="93" spans="1:20" s="10" customFormat="1" ht="20.100000000000001" customHeight="1" x14ac:dyDescent="0.2">
      <c r="A93" s="18"/>
      <c r="B93" s="14"/>
      <c r="C93" s="14"/>
      <c r="D93" s="14"/>
      <c r="E93" s="14"/>
      <c r="F93" s="14"/>
      <c r="G93" s="14"/>
      <c r="H93" s="14"/>
      <c r="I93" s="14"/>
      <c r="J93" s="14"/>
      <c r="K93" s="14"/>
      <c r="L93" s="14"/>
      <c r="M93" s="14"/>
      <c r="N93" s="14"/>
      <c r="O93" s="14"/>
      <c r="P93" s="14"/>
      <c r="Q93" s="14"/>
      <c r="R93" s="14"/>
      <c r="S93" s="14"/>
      <c r="T93" s="14"/>
    </row>
    <row r="94" spans="1:20" s="10" customFormat="1" ht="20.100000000000001" customHeight="1" x14ac:dyDescent="0.2">
      <c r="A94" s="18"/>
      <c r="B94" s="14"/>
      <c r="C94" s="14"/>
      <c r="D94" s="14"/>
      <c r="E94" s="14"/>
      <c r="F94" s="14"/>
      <c r="G94" s="14"/>
      <c r="H94" s="14"/>
      <c r="I94" s="14"/>
      <c r="J94" s="14"/>
      <c r="K94" s="14"/>
      <c r="L94" s="14"/>
      <c r="M94" s="14"/>
      <c r="N94" s="14"/>
      <c r="O94" s="14"/>
      <c r="P94" s="14"/>
      <c r="Q94" s="14"/>
      <c r="R94" s="14"/>
      <c r="S94" s="14"/>
      <c r="T94" s="14"/>
    </row>
    <row r="95" spans="1:20" s="10" customFormat="1" ht="20.100000000000001" customHeight="1" x14ac:dyDescent="0.2">
      <c r="A95" s="18"/>
      <c r="B95" s="14"/>
      <c r="C95" s="14"/>
      <c r="D95" s="14"/>
      <c r="E95" s="14"/>
      <c r="F95" s="14"/>
      <c r="G95" s="14"/>
      <c r="H95" s="14"/>
      <c r="I95" s="14"/>
      <c r="J95" s="14"/>
      <c r="K95" s="14"/>
      <c r="L95" s="14"/>
      <c r="M95" s="14"/>
      <c r="N95" s="14"/>
      <c r="O95" s="14"/>
      <c r="P95" s="14"/>
      <c r="Q95" s="14"/>
      <c r="R95" s="14"/>
      <c r="S95" s="14"/>
      <c r="T95" s="14"/>
    </row>
    <row r="96" spans="1:20" s="10" customFormat="1" ht="20.100000000000001" customHeight="1" x14ac:dyDescent="0.2">
      <c r="A96" s="18"/>
      <c r="B96" s="14"/>
      <c r="C96" s="14"/>
      <c r="D96" s="14"/>
      <c r="E96" s="14"/>
      <c r="F96" s="14"/>
      <c r="G96" s="14"/>
      <c r="H96" s="14"/>
      <c r="I96" s="14"/>
      <c r="J96" s="14"/>
      <c r="K96" s="14"/>
      <c r="L96" s="14"/>
      <c r="M96" s="14"/>
      <c r="N96" s="14"/>
      <c r="O96" s="14"/>
      <c r="P96" s="14"/>
      <c r="Q96" s="14"/>
      <c r="R96" s="14"/>
      <c r="S96" s="14"/>
      <c r="T96" s="14"/>
    </row>
    <row r="97" spans="1:20" s="10" customFormat="1" ht="20.100000000000001" customHeight="1" x14ac:dyDescent="0.2">
      <c r="A97" s="18"/>
      <c r="B97" s="14"/>
      <c r="C97" s="14"/>
      <c r="D97" s="14"/>
      <c r="E97" s="14"/>
      <c r="F97" s="14"/>
      <c r="G97" s="14"/>
      <c r="H97" s="14"/>
      <c r="I97" s="14"/>
      <c r="J97" s="14"/>
      <c r="K97" s="14"/>
      <c r="L97" s="14"/>
      <c r="M97" s="14"/>
      <c r="N97" s="14"/>
      <c r="O97" s="14"/>
      <c r="P97" s="14"/>
      <c r="Q97" s="14"/>
      <c r="R97" s="14"/>
      <c r="S97" s="14"/>
      <c r="T97" s="14"/>
    </row>
    <row r="98" spans="1:20" s="10" customFormat="1" ht="20.100000000000001" customHeight="1" x14ac:dyDescent="0.2">
      <c r="A98" s="18"/>
      <c r="B98" s="14"/>
      <c r="C98" s="14"/>
      <c r="D98" s="14"/>
      <c r="E98" s="14"/>
      <c r="F98" s="14"/>
      <c r="G98" s="14"/>
      <c r="H98" s="14"/>
      <c r="I98" s="14"/>
      <c r="J98" s="14"/>
      <c r="K98" s="14"/>
      <c r="L98" s="14"/>
      <c r="M98" s="14"/>
      <c r="N98" s="14"/>
      <c r="O98" s="14"/>
      <c r="P98" s="14"/>
      <c r="Q98" s="14"/>
      <c r="R98" s="14"/>
      <c r="S98" s="14"/>
      <c r="T98" s="14"/>
    </row>
    <row r="99" spans="1:20" s="10" customFormat="1" ht="20.100000000000001" customHeight="1" x14ac:dyDescent="0.2">
      <c r="A99" s="18"/>
      <c r="B99" s="14"/>
      <c r="C99" s="14"/>
      <c r="D99" s="14"/>
      <c r="E99" s="14"/>
      <c r="F99" s="14"/>
      <c r="G99" s="14"/>
      <c r="H99" s="14"/>
      <c r="I99" s="14"/>
      <c r="J99" s="14"/>
      <c r="K99" s="14"/>
      <c r="L99" s="14"/>
      <c r="M99" s="14"/>
      <c r="N99" s="14"/>
      <c r="O99" s="14"/>
      <c r="P99" s="14"/>
      <c r="Q99" s="14"/>
      <c r="R99" s="14"/>
      <c r="S99" s="14"/>
      <c r="T99" s="14"/>
    </row>
    <row r="100" spans="1:20" s="10" customFormat="1" ht="20.100000000000001" customHeight="1" x14ac:dyDescent="0.2">
      <c r="A100" s="18"/>
      <c r="B100" s="14"/>
      <c r="C100" s="14"/>
      <c r="D100" s="14"/>
      <c r="E100" s="14"/>
      <c r="F100" s="14"/>
      <c r="G100" s="14"/>
      <c r="H100" s="14"/>
      <c r="I100" s="14"/>
      <c r="J100" s="14"/>
      <c r="K100" s="14"/>
      <c r="L100" s="14"/>
      <c r="M100" s="14"/>
      <c r="N100" s="14"/>
      <c r="O100" s="14"/>
      <c r="P100" s="14"/>
      <c r="Q100" s="14"/>
      <c r="R100" s="14"/>
      <c r="S100" s="14"/>
      <c r="T100" s="14"/>
    </row>
    <row r="101" spans="1:20" s="10" customFormat="1" ht="20.100000000000001" customHeight="1" x14ac:dyDescent="0.2">
      <c r="A101" s="18"/>
      <c r="B101" s="14"/>
      <c r="C101" s="14"/>
      <c r="D101" s="14"/>
      <c r="E101" s="14"/>
      <c r="F101" s="14"/>
      <c r="G101" s="14"/>
      <c r="H101" s="14"/>
      <c r="I101" s="14"/>
      <c r="J101" s="14"/>
      <c r="K101" s="14"/>
      <c r="L101" s="14"/>
      <c r="M101" s="14"/>
      <c r="N101" s="14"/>
      <c r="O101" s="14"/>
      <c r="P101" s="14"/>
      <c r="Q101" s="14"/>
      <c r="R101" s="14"/>
      <c r="S101" s="14"/>
      <c r="T101" s="14"/>
    </row>
    <row r="102" spans="1:20" s="10" customFormat="1" ht="20.100000000000001" customHeight="1" x14ac:dyDescent="0.2">
      <c r="A102" s="18"/>
      <c r="B102" s="14"/>
      <c r="C102" s="14"/>
      <c r="D102" s="14"/>
      <c r="E102" s="14"/>
      <c r="F102" s="14"/>
      <c r="G102" s="14"/>
      <c r="H102" s="14"/>
      <c r="I102" s="14"/>
      <c r="J102" s="14"/>
      <c r="K102" s="14"/>
      <c r="L102" s="14"/>
      <c r="M102" s="14"/>
      <c r="N102" s="14"/>
      <c r="O102" s="14"/>
      <c r="P102" s="14"/>
      <c r="Q102" s="14"/>
      <c r="R102" s="14"/>
      <c r="S102" s="14"/>
      <c r="T102" s="14"/>
    </row>
    <row r="103" spans="1:20" s="10" customFormat="1" ht="20.100000000000001" customHeight="1" x14ac:dyDescent="0.2">
      <c r="A103" s="18"/>
      <c r="B103" s="14"/>
      <c r="C103" s="14"/>
      <c r="D103" s="14"/>
      <c r="E103" s="14"/>
      <c r="F103" s="14"/>
      <c r="G103" s="14"/>
      <c r="H103" s="14"/>
      <c r="I103" s="14"/>
      <c r="J103" s="14"/>
      <c r="K103" s="14"/>
      <c r="L103" s="14"/>
      <c r="M103" s="14"/>
      <c r="N103" s="14"/>
      <c r="O103" s="14"/>
      <c r="P103" s="14"/>
      <c r="Q103" s="14"/>
      <c r="R103" s="14"/>
      <c r="S103" s="14"/>
      <c r="T103" s="14"/>
    </row>
    <row r="104" spans="1:20" s="10" customFormat="1" ht="20.100000000000001" customHeight="1" x14ac:dyDescent="0.2">
      <c r="A104" s="18"/>
      <c r="B104" s="14"/>
      <c r="C104" s="14"/>
      <c r="D104" s="14"/>
      <c r="E104" s="14"/>
      <c r="F104" s="14"/>
      <c r="G104" s="14"/>
      <c r="H104" s="14"/>
      <c r="I104" s="14"/>
      <c r="J104" s="14"/>
      <c r="K104" s="14"/>
      <c r="L104" s="14"/>
      <c r="M104" s="14"/>
      <c r="N104" s="14"/>
      <c r="O104" s="14"/>
      <c r="P104" s="14"/>
      <c r="Q104" s="14"/>
      <c r="R104" s="14"/>
      <c r="S104" s="14"/>
      <c r="T104" s="14"/>
    </row>
    <row r="105" spans="1:20" s="10" customFormat="1" ht="20.100000000000001" customHeight="1" x14ac:dyDescent="0.2">
      <c r="A105" s="18"/>
      <c r="B105" s="14"/>
      <c r="C105" s="14"/>
      <c r="D105" s="14"/>
      <c r="E105" s="14"/>
      <c r="F105" s="14"/>
      <c r="G105" s="14"/>
      <c r="H105" s="14"/>
      <c r="I105" s="14"/>
      <c r="J105" s="14"/>
      <c r="K105" s="14"/>
      <c r="L105" s="14"/>
      <c r="M105" s="14"/>
      <c r="N105" s="14"/>
      <c r="O105" s="14"/>
      <c r="P105" s="14"/>
      <c r="Q105" s="14"/>
      <c r="R105" s="14"/>
      <c r="S105" s="14"/>
      <c r="T105" s="14"/>
    </row>
    <row r="106" spans="1:20" s="10" customFormat="1" ht="20.100000000000001" customHeight="1" x14ac:dyDescent="0.2">
      <c r="A106" s="18"/>
      <c r="B106" s="14"/>
      <c r="C106" s="14"/>
      <c r="D106" s="14"/>
      <c r="E106" s="14"/>
      <c r="F106" s="14"/>
      <c r="G106" s="14"/>
      <c r="H106" s="14"/>
      <c r="I106" s="14"/>
      <c r="J106" s="14"/>
      <c r="K106" s="14"/>
      <c r="L106" s="14"/>
      <c r="M106" s="14"/>
      <c r="N106" s="14"/>
      <c r="O106" s="14"/>
      <c r="P106" s="14"/>
      <c r="Q106" s="14"/>
      <c r="R106" s="14"/>
      <c r="S106" s="14"/>
      <c r="T106" s="14"/>
    </row>
    <row r="107" spans="1:20" s="10" customFormat="1" ht="20.100000000000001" customHeight="1" x14ac:dyDescent="0.2">
      <c r="A107" s="18"/>
      <c r="B107" s="14"/>
      <c r="C107" s="14"/>
      <c r="D107" s="14"/>
      <c r="E107" s="14"/>
      <c r="F107" s="14"/>
      <c r="G107" s="14"/>
      <c r="H107" s="14"/>
      <c r="I107" s="14"/>
      <c r="J107" s="14"/>
      <c r="K107" s="14"/>
      <c r="L107" s="14"/>
      <c r="M107" s="14"/>
      <c r="N107" s="14"/>
      <c r="O107" s="14"/>
      <c r="P107" s="14"/>
      <c r="Q107" s="14"/>
      <c r="R107" s="14"/>
      <c r="S107" s="14"/>
      <c r="T107" s="14"/>
    </row>
    <row r="108" spans="1:20" s="10" customFormat="1" ht="20.100000000000001" customHeight="1" x14ac:dyDescent="0.2">
      <c r="A108" s="18"/>
      <c r="B108" s="14"/>
      <c r="C108" s="14"/>
      <c r="D108" s="14"/>
      <c r="E108" s="14"/>
      <c r="F108" s="14"/>
      <c r="G108" s="14"/>
      <c r="H108" s="14"/>
      <c r="I108" s="14"/>
      <c r="J108" s="14"/>
      <c r="K108" s="14"/>
      <c r="L108" s="14"/>
      <c r="M108" s="14"/>
      <c r="N108" s="14"/>
      <c r="O108" s="14"/>
      <c r="P108" s="14"/>
      <c r="Q108" s="14"/>
      <c r="R108" s="14"/>
      <c r="S108" s="14"/>
      <c r="T108" s="14"/>
    </row>
    <row r="109" spans="1:20" s="10" customFormat="1" ht="20.100000000000001" customHeight="1" x14ac:dyDescent="0.2">
      <c r="A109" s="18"/>
      <c r="B109" s="14"/>
      <c r="C109" s="14"/>
      <c r="D109" s="14"/>
      <c r="E109" s="14"/>
      <c r="F109" s="14"/>
      <c r="G109" s="14"/>
      <c r="H109" s="14"/>
      <c r="I109" s="14"/>
      <c r="J109" s="14"/>
      <c r="K109" s="14"/>
      <c r="L109" s="14"/>
      <c r="M109" s="14"/>
      <c r="N109" s="14"/>
      <c r="O109" s="14"/>
      <c r="P109" s="14"/>
      <c r="Q109" s="14"/>
      <c r="R109" s="14"/>
      <c r="S109" s="14"/>
      <c r="T109" s="14"/>
    </row>
    <row r="110" spans="1:20" s="10" customFormat="1" ht="20.100000000000001" customHeight="1" x14ac:dyDescent="0.2">
      <c r="A110" s="18"/>
      <c r="B110" s="14"/>
      <c r="C110" s="14"/>
      <c r="D110" s="14"/>
      <c r="E110" s="14"/>
      <c r="F110" s="14"/>
      <c r="G110" s="14"/>
      <c r="H110" s="14"/>
      <c r="I110" s="14"/>
      <c r="J110" s="14"/>
      <c r="K110" s="14"/>
      <c r="L110" s="14"/>
      <c r="M110" s="14"/>
      <c r="N110" s="14"/>
      <c r="O110" s="14"/>
      <c r="P110" s="14"/>
      <c r="Q110" s="14"/>
      <c r="R110" s="14"/>
      <c r="S110" s="14"/>
      <c r="T110" s="14"/>
    </row>
    <row r="111" spans="1:20" s="10" customFormat="1" ht="20.100000000000001" customHeight="1" x14ac:dyDescent="0.2">
      <c r="A111" s="18"/>
      <c r="B111" s="14"/>
      <c r="C111" s="14"/>
      <c r="D111" s="14"/>
      <c r="E111" s="14"/>
      <c r="F111" s="14"/>
      <c r="G111" s="14"/>
      <c r="H111" s="14"/>
      <c r="I111" s="14"/>
      <c r="J111" s="14"/>
      <c r="K111" s="14"/>
      <c r="L111" s="14"/>
      <c r="M111" s="14"/>
      <c r="N111" s="14"/>
      <c r="O111" s="14"/>
      <c r="P111" s="14"/>
      <c r="Q111" s="14"/>
      <c r="R111" s="14"/>
      <c r="S111" s="14"/>
      <c r="T111" s="14"/>
    </row>
    <row r="112" spans="1:20" s="10" customFormat="1" ht="20.100000000000001" customHeight="1" x14ac:dyDescent="0.2">
      <c r="A112" s="18"/>
      <c r="B112" s="14"/>
      <c r="C112" s="14"/>
      <c r="D112" s="14"/>
      <c r="E112" s="14"/>
      <c r="F112" s="14"/>
      <c r="G112" s="14"/>
      <c r="H112" s="14"/>
      <c r="I112" s="14"/>
      <c r="J112" s="14"/>
      <c r="K112" s="14"/>
      <c r="L112" s="14"/>
      <c r="M112" s="14"/>
      <c r="N112" s="14"/>
      <c r="O112" s="14"/>
      <c r="P112" s="14"/>
      <c r="Q112" s="14"/>
      <c r="R112" s="14"/>
      <c r="S112" s="14"/>
      <c r="T112" s="14"/>
    </row>
    <row r="113" spans="1:20" s="10" customFormat="1" ht="20.100000000000001" customHeight="1" x14ac:dyDescent="0.2">
      <c r="A113" s="18"/>
      <c r="B113" s="14"/>
      <c r="C113" s="14"/>
      <c r="D113" s="14"/>
      <c r="E113" s="14"/>
      <c r="F113" s="14"/>
      <c r="G113" s="14"/>
      <c r="H113" s="14"/>
      <c r="I113" s="14"/>
      <c r="J113" s="14"/>
      <c r="K113" s="14"/>
      <c r="L113" s="14"/>
      <c r="M113" s="14"/>
      <c r="N113" s="14"/>
      <c r="O113" s="14"/>
      <c r="P113" s="14"/>
      <c r="Q113" s="14"/>
      <c r="R113" s="14"/>
      <c r="S113" s="14"/>
      <c r="T113" s="14"/>
    </row>
    <row r="114" spans="1:20" s="10" customFormat="1" ht="20.100000000000001" customHeight="1" x14ac:dyDescent="0.2">
      <c r="A114" s="18"/>
      <c r="B114" s="14"/>
      <c r="C114" s="14"/>
      <c r="D114" s="14"/>
      <c r="E114" s="14"/>
      <c r="F114" s="14"/>
      <c r="G114" s="14"/>
      <c r="H114" s="14"/>
      <c r="I114" s="14"/>
      <c r="J114" s="14"/>
      <c r="K114" s="14"/>
      <c r="L114" s="14"/>
      <c r="M114" s="14"/>
      <c r="N114" s="14"/>
      <c r="O114" s="14"/>
      <c r="P114" s="14"/>
      <c r="Q114" s="14"/>
      <c r="R114" s="14"/>
      <c r="S114" s="14"/>
      <c r="T114" s="14"/>
    </row>
    <row r="115" spans="1:20" s="10" customFormat="1" ht="20.100000000000001" customHeight="1" x14ac:dyDescent="0.2">
      <c r="A115" s="18"/>
      <c r="B115" s="14"/>
      <c r="C115" s="14"/>
      <c r="D115" s="14"/>
      <c r="E115" s="14"/>
      <c r="F115" s="14"/>
      <c r="G115" s="14"/>
      <c r="H115" s="14"/>
      <c r="I115" s="14"/>
      <c r="J115" s="14"/>
      <c r="K115" s="14"/>
      <c r="L115" s="14"/>
      <c r="M115" s="14"/>
      <c r="N115" s="14"/>
      <c r="O115" s="14"/>
      <c r="P115" s="14"/>
      <c r="Q115" s="14"/>
      <c r="R115" s="14"/>
      <c r="S115" s="14"/>
      <c r="T115" s="14"/>
    </row>
    <row r="116" spans="1:20" s="10" customFormat="1" ht="20.100000000000001" customHeight="1" x14ac:dyDescent="0.2">
      <c r="A116" s="18"/>
      <c r="B116" s="14"/>
      <c r="C116" s="14"/>
      <c r="D116" s="14"/>
      <c r="E116" s="14"/>
      <c r="F116" s="14"/>
      <c r="G116" s="14"/>
      <c r="H116" s="14"/>
      <c r="I116" s="14"/>
      <c r="J116" s="14"/>
      <c r="K116" s="14"/>
      <c r="L116" s="14"/>
      <c r="M116" s="14"/>
      <c r="N116" s="14"/>
      <c r="O116" s="14"/>
      <c r="P116" s="14"/>
      <c r="Q116" s="14"/>
      <c r="R116" s="14"/>
      <c r="S116" s="14"/>
      <c r="T116" s="14"/>
    </row>
    <row r="117" spans="1:20" s="10" customFormat="1" ht="20.100000000000001" customHeight="1" x14ac:dyDescent="0.2">
      <c r="A117" s="18"/>
      <c r="B117" s="14"/>
      <c r="C117" s="14"/>
      <c r="D117" s="14"/>
      <c r="E117" s="14"/>
      <c r="F117" s="14"/>
      <c r="G117" s="14"/>
      <c r="H117" s="14"/>
      <c r="I117" s="14"/>
      <c r="J117" s="14"/>
      <c r="K117" s="14"/>
      <c r="L117" s="14"/>
      <c r="M117" s="14"/>
      <c r="N117" s="14"/>
      <c r="O117" s="14"/>
      <c r="P117" s="14"/>
      <c r="Q117" s="14"/>
      <c r="R117" s="14"/>
      <c r="S117" s="14"/>
      <c r="T117" s="14"/>
    </row>
    <row r="118" spans="1:20" s="10" customFormat="1" ht="20.100000000000001" customHeight="1" x14ac:dyDescent="0.2">
      <c r="A118" s="18"/>
      <c r="B118" s="14"/>
      <c r="C118" s="14"/>
      <c r="D118" s="14"/>
      <c r="E118" s="14"/>
      <c r="F118" s="14"/>
      <c r="G118" s="14"/>
      <c r="H118" s="14"/>
      <c r="I118" s="14"/>
      <c r="J118" s="14"/>
      <c r="K118" s="14"/>
      <c r="L118" s="14"/>
      <c r="M118" s="14"/>
      <c r="N118" s="14"/>
      <c r="O118" s="14"/>
      <c r="P118" s="14"/>
      <c r="Q118" s="14"/>
      <c r="R118" s="14"/>
      <c r="S118" s="14"/>
      <c r="T118" s="14"/>
    </row>
    <row r="119" spans="1:20" s="10" customFormat="1" ht="20.100000000000001" customHeight="1" x14ac:dyDescent="0.2">
      <c r="A119" s="18"/>
      <c r="B119" s="14"/>
      <c r="C119" s="14"/>
      <c r="D119" s="14"/>
      <c r="E119" s="14"/>
      <c r="F119" s="14"/>
      <c r="G119" s="14"/>
      <c r="H119" s="14"/>
      <c r="I119" s="14"/>
      <c r="J119" s="14"/>
      <c r="K119" s="14"/>
      <c r="L119" s="14"/>
      <c r="M119" s="14"/>
      <c r="N119" s="14"/>
      <c r="O119" s="14"/>
      <c r="P119" s="14"/>
      <c r="Q119" s="14"/>
      <c r="R119" s="14"/>
      <c r="S119" s="14"/>
      <c r="T119" s="14"/>
    </row>
    <row r="120" spans="1:20" s="10" customFormat="1" x14ac:dyDescent="0.2">
      <c r="B120" s="14"/>
      <c r="C120" s="14"/>
      <c r="D120" s="14"/>
      <c r="E120" s="14"/>
      <c r="F120" s="14"/>
      <c r="G120" s="14"/>
      <c r="H120" s="14"/>
      <c r="I120" s="14"/>
      <c r="J120" s="14"/>
      <c r="K120" s="14"/>
      <c r="L120" s="14"/>
      <c r="M120" s="14"/>
      <c r="N120" s="14"/>
      <c r="O120" s="14"/>
      <c r="P120" s="14"/>
      <c r="Q120" s="14"/>
      <c r="R120" s="14"/>
      <c r="S120" s="14"/>
      <c r="T120" s="14"/>
    </row>
    <row r="121" spans="1:20" s="10" customFormat="1" x14ac:dyDescent="0.2">
      <c r="B121" s="14"/>
      <c r="C121" s="14"/>
      <c r="D121" s="14"/>
      <c r="E121" s="14"/>
      <c r="F121" s="14"/>
      <c r="G121" s="14"/>
      <c r="H121" s="14"/>
      <c r="I121" s="14"/>
      <c r="J121" s="14"/>
      <c r="K121" s="14"/>
      <c r="L121" s="14"/>
      <c r="M121" s="14"/>
      <c r="N121" s="14"/>
      <c r="O121" s="14"/>
      <c r="P121" s="14"/>
      <c r="Q121" s="14"/>
      <c r="R121" s="14"/>
      <c r="S121" s="14"/>
      <c r="T121" s="14"/>
    </row>
    <row r="122" spans="1:20" s="10" customFormat="1" x14ac:dyDescent="0.2">
      <c r="B122" s="14"/>
      <c r="C122" s="14"/>
      <c r="D122" s="14"/>
      <c r="E122" s="14"/>
      <c r="F122" s="14"/>
      <c r="G122" s="14"/>
      <c r="H122" s="14"/>
      <c r="I122" s="14"/>
      <c r="J122" s="14"/>
      <c r="K122" s="14"/>
      <c r="L122" s="14"/>
      <c r="M122" s="14"/>
      <c r="N122" s="14"/>
      <c r="O122" s="14"/>
      <c r="P122" s="14"/>
      <c r="Q122" s="14"/>
      <c r="R122" s="14"/>
      <c r="S122" s="14"/>
      <c r="T122" s="14"/>
    </row>
    <row r="123" spans="1:20" s="10" customFormat="1" x14ac:dyDescent="0.2">
      <c r="B123" s="14"/>
      <c r="C123" s="14"/>
      <c r="D123" s="14"/>
      <c r="E123" s="14"/>
      <c r="F123" s="14"/>
      <c r="G123" s="14"/>
      <c r="H123" s="14"/>
      <c r="I123" s="14"/>
      <c r="J123" s="14"/>
      <c r="K123" s="14"/>
      <c r="L123" s="14"/>
      <c r="M123" s="14"/>
      <c r="N123" s="14"/>
      <c r="O123" s="14"/>
      <c r="P123" s="14"/>
      <c r="Q123" s="14"/>
      <c r="R123" s="14"/>
      <c r="S123" s="14"/>
      <c r="T123" s="14"/>
    </row>
    <row r="124" spans="1:20" s="10" customFormat="1" x14ac:dyDescent="0.2">
      <c r="B124" s="14"/>
      <c r="C124" s="14"/>
      <c r="D124" s="14"/>
      <c r="E124" s="14"/>
      <c r="F124" s="14"/>
      <c r="G124" s="14"/>
      <c r="H124" s="14"/>
      <c r="I124" s="14"/>
      <c r="J124" s="14"/>
      <c r="K124" s="14"/>
      <c r="L124" s="14"/>
      <c r="M124" s="14"/>
      <c r="N124" s="14"/>
      <c r="O124" s="14"/>
      <c r="P124" s="14"/>
      <c r="Q124" s="14"/>
      <c r="R124" s="14"/>
      <c r="S124" s="14"/>
      <c r="T124" s="14"/>
    </row>
    <row r="125" spans="1:20" s="10" customFormat="1" x14ac:dyDescent="0.2">
      <c r="B125" s="14"/>
      <c r="C125" s="14"/>
      <c r="D125" s="14"/>
      <c r="E125" s="14"/>
      <c r="F125" s="14"/>
      <c r="G125" s="14"/>
      <c r="H125" s="14"/>
      <c r="I125" s="14"/>
      <c r="J125" s="14"/>
      <c r="K125" s="14"/>
      <c r="L125" s="14"/>
      <c r="M125" s="14"/>
      <c r="N125" s="14"/>
      <c r="O125" s="14"/>
      <c r="P125" s="14"/>
      <c r="Q125" s="14"/>
      <c r="R125" s="14"/>
      <c r="S125" s="14"/>
      <c r="T125" s="14"/>
    </row>
    <row r="126" spans="1:20" s="10" customFormat="1" x14ac:dyDescent="0.2">
      <c r="B126" s="14"/>
      <c r="C126" s="14"/>
      <c r="D126" s="14"/>
      <c r="E126" s="14"/>
      <c r="F126" s="14"/>
      <c r="G126" s="14"/>
      <c r="H126" s="14"/>
      <c r="I126" s="14"/>
      <c r="J126" s="14"/>
      <c r="K126" s="14"/>
      <c r="L126" s="14"/>
      <c r="M126" s="14"/>
      <c r="N126" s="14"/>
      <c r="O126" s="14"/>
      <c r="P126" s="14"/>
      <c r="Q126" s="14"/>
      <c r="R126" s="14"/>
      <c r="S126" s="14"/>
      <c r="T126" s="14"/>
    </row>
    <row r="127" spans="1:20" s="10" customFormat="1" x14ac:dyDescent="0.2">
      <c r="B127" s="14"/>
      <c r="C127" s="14"/>
      <c r="D127" s="14"/>
      <c r="E127" s="14"/>
      <c r="F127" s="14"/>
      <c r="G127" s="14"/>
      <c r="H127" s="14"/>
      <c r="I127" s="14"/>
      <c r="J127" s="14"/>
      <c r="K127" s="14"/>
      <c r="L127" s="14"/>
      <c r="M127" s="14"/>
      <c r="N127" s="14"/>
      <c r="O127" s="14"/>
      <c r="P127" s="14"/>
      <c r="Q127" s="14"/>
      <c r="R127" s="14"/>
      <c r="S127" s="14"/>
      <c r="T127" s="14"/>
    </row>
    <row r="128" spans="1:20" s="10" customFormat="1" x14ac:dyDescent="0.2">
      <c r="B128" s="14"/>
      <c r="C128" s="14"/>
      <c r="D128" s="14"/>
      <c r="E128" s="14"/>
      <c r="F128" s="14"/>
      <c r="G128" s="14"/>
      <c r="H128" s="14"/>
      <c r="I128" s="14"/>
      <c r="J128" s="14"/>
      <c r="K128" s="14"/>
      <c r="L128" s="14"/>
      <c r="M128" s="14"/>
      <c r="N128" s="14"/>
      <c r="O128" s="14"/>
      <c r="P128" s="14"/>
      <c r="Q128" s="14"/>
      <c r="R128" s="14"/>
      <c r="S128" s="14"/>
      <c r="T128" s="14"/>
    </row>
    <row r="129" spans="2:20" s="10" customFormat="1" x14ac:dyDescent="0.2">
      <c r="B129" s="14"/>
      <c r="C129" s="14"/>
      <c r="D129" s="14"/>
      <c r="E129" s="14"/>
      <c r="F129" s="14"/>
      <c r="G129" s="14"/>
      <c r="H129" s="14"/>
      <c r="I129" s="14"/>
      <c r="J129" s="14"/>
      <c r="K129" s="14"/>
      <c r="L129" s="14"/>
      <c r="M129" s="14"/>
      <c r="N129" s="14"/>
      <c r="O129" s="14"/>
      <c r="P129" s="14"/>
      <c r="Q129" s="14"/>
      <c r="R129" s="14"/>
      <c r="S129" s="14"/>
      <c r="T129" s="14"/>
    </row>
    <row r="130" spans="2:20" s="10" customFormat="1" x14ac:dyDescent="0.2">
      <c r="B130" s="14"/>
      <c r="C130" s="14"/>
      <c r="D130" s="14"/>
      <c r="E130" s="14"/>
      <c r="F130" s="14"/>
      <c r="G130" s="14"/>
      <c r="H130" s="14"/>
      <c r="I130" s="14"/>
      <c r="J130" s="14"/>
      <c r="K130" s="14"/>
      <c r="L130" s="14"/>
      <c r="M130" s="14"/>
      <c r="N130" s="14"/>
      <c r="O130" s="14"/>
      <c r="P130" s="14"/>
      <c r="Q130" s="14"/>
      <c r="R130" s="14"/>
      <c r="S130" s="14"/>
      <c r="T130" s="14"/>
    </row>
    <row r="131" spans="2:20" s="10" customFormat="1" x14ac:dyDescent="0.2">
      <c r="B131" s="14"/>
      <c r="C131" s="14"/>
      <c r="D131" s="14"/>
      <c r="E131" s="14"/>
      <c r="F131" s="14"/>
      <c r="G131" s="14"/>
      <c r="H131" s="14"/>
      <c r="I131" s="14"/>
      <c r="J131" s="14"/>
      <c r="K131" s="14"/>
      <c r="L131" s="14"/>
      <c r="M131" s="14"/>
      <c r="N131" s="14"/>
      <c r="O131" s="14"/>
      <c r="P131" s="14"/>
      <c r="Q131" s="14"/>
      <c r="R131" s="14"/>
      <c r="S131" s="14"/>
      <c r="T131" s="14"/>
    </row>
  </sheetData>
  <mergeCells count="10">
    <mergeCell ref="B8:L8"/>
    <mergeCell ref="P8:V8"/>
    <mergeCell ref="Y8:Z8"/>
    <mergeCell ref="B9:L10"/>
    <mergeCell ref="Y9:Z9"/>
    <mergeCell ref="B31:D31"/>
    <mergeCell ref="B32:D32"/>
    <mergeCell ref="A15:A17"/>
    <mergeCell ref="S12:T12"/>
    <mergeCell ref="N12:O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8.1 Coeficiente Kc</vt:lpstr>
      <vt:lpstr>9.2 Coeficiente Kr</vt:lpstr>
      <vt:lpstr>'8.1 Coeficiente Kc'!_Toc445980948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Lopez Luis</dc:creator>
  <cp:lastModifiedBy>Dario Lopez Luis</cp:lastModifiedBy>
  <dcterms:created xsi:type="dcterms:W3CDTF">2016-03-31T11:11:13Z</dcterms:created>
  <dcterms:modified xsi:type="dcterms:W3CDTF">2017-07-31T09:54:58Z</dcterms:modified>
</cp:coreProperties>
</file>