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gdor\Desktop\"/>
    </mc:Choice>
  </mc:AlternateContent>
  <bookViews>
    <workbookView xWindow="0" yWindow="0" windowWidth="28800" windowHeight="12435"/>
  </bookViews>
  <sheets>
    <sheet name="ANEX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7" i="1" l="1"/>
  <c r="C687" i="1"/>
  <c r="D687" i="1"/>
  <c r="E687" i="1"/>
  <c r="F687" i="1"/>
  <c r="G687" i="1"/>
  <c r="H687" i="1"/>
  <c r="I687" i="1"/>
  <c r="J687" i="1"/>
  <c r="K687" i="1"/>
  <c r="L687" i="1"/>
  <c r="M687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K76" i="1"/>
  <c r="K82" i="1"/>
  <c r="K95" i="1"/>
  <c r="K104" i="1"/>
  <c r="K113" i="1"/>
  <c r="K128" i="1"/>
  <c r="K138" i="1"/>
  <c r="K147" i="1"/>
  <c r="K182" i="1"/>
  <c r="K219" i="1"/>
  <c r="K316" i="1"/>
  <c r="K324" i="1"/>
  <c r="K332" i="1"/>
  <c r="K350" i="1"/>
  <c r="K412" i="1"/>
  <c r="K448" i="1"/>
  <c r="K456" i="1"/>
  <c r="K475" i="1"/>
  <c r="K485" i="1"/>
  <c r="K503" i="1"/>
  <c r="K513" i="1"/>
  <c r="K542" i="1"/>
  <c r="K563" i="1"/>
  <c r="K570" i="1"/>
  <c r="K595" i="1"/>
  <c r="K604" i="1"/>
  <c r="K620" i="1"/>
  <c r="K641" i="1"/>
  <c r="K654" i="1"/>
  <c r="K679" i="1"/>
  <c r="K559" i="1" l="1"/>
  <c r="K675" i="1" l="1"/>
  <c r="M675" i="1" s="1"/>
  <c r="J679" i="1"/>
  <c r="H679" i="1"/>
  <c r="K677" i="1"/>
  <c r="K676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L570" i="1" l="1"/>
  <c r="L82" i="1"/>
  <c r="M658" i="1"/>
  <c r="J654" i="1"/>
  <c r="H654" i="1"/>
  <c r="K652" i="1"/>
  <c r="K651" i="1"/>
  <c r="K645" i="1"/>
  <c r="J641" i="1"/>
  <c r="H641" i="1"/>
  <c r="K639" i="1"/>
  <c r="K638" i="1"/>
  <c r="K637" i="1"/>
  <c r="K636" i="1"/>
  <c r="K635" i="1"/>
  <c r="K634" i="1"/>
  <c r="K632" i="1"/>
  <c r="K631" i="1"/>
  <c r="K630" i="1"/>
  <c r="K629" i="1"/>
  <c r="K628" i="1"/>
  <c r="K627" i="1"/>
  <c r="K626" i="1"/>
  <c r="K625" i="1"/>
  <c r="K624" i="1"/>
  <c r="J620" i="1"/>
  <c r="H620" i="1"/>
  <c r="K618" i="1"/>
  <c r="K617" i="1"/>
  <c r="K616" i="1"/>
  <c r="K615" i="1"/>
  <c r="K614" i="1"/>
  <c r="K612" i="1"/>
  <c r="K611" i="1"/>
  <c r="K609" i="1"/>
  <c r="K608" i="1"/>
  <c r="J604" i="1"/>
  <c r="H604" i="1"/>
  <c r="K601" i="1"/>
  <c r="K600" i="1"/>
  <c r="K599" i="1"/>
  <c r="J595" i="1"/>
  <c r="H595" i="1"/>
  <c r="K593" i="1"/>
  <c r="K592" i="1"/>
  <c r="K591" i="1"/>
  <c r="K589" i="1"/>
  <c r="K588" i="1"/>
  <c r="K587" i="1"/>
  <c r="K586" i="1"/>
  <c r="K585" i="1"/>
  <c r="K584" i="1"/>
  <c r="K581" i="1"/>
  <c r="K580" i="1"/>
  <c r="K579" i="1"/>
  <c r="K577" i="1"/>
  <c r="K576" i="1"/>
  <c r="K575" i="1"/>
  <c r="J570" i="1"/>
  <c r="H570" i="1"/>
  <c r="K567" i="1"/>
  <c r="J563" i="1"/>
  <c r="H563" i="1"/>
  <c r="K561" i="1"/>
  <c r="K560" i="1"/>
  <c r="K558" i="1"/>
  <c r="K556" i="1"/>
  <c r="K555" i="1"/>
  <c r="K554" i="1"/>
  <c r="K553" i="1"/>
  <c r="K551" i="1"/>
  <c r="K550" i="1"/>
  <c r="K549" i="1"/>
  <c r="K548" i="1"/>
  <c r="K547" i="1"/>
  <c r="K546" i="1"/>
  <c r="J542" i="1"/>
  <c r="H542" i="1"/>
  <c r="K540" i="1"/>
  <c r="K539" i="1"/>
  <c r="K538" i="1"/>
  <c r="K537" i="1"/>
  <c r="K536" i="1"/>
  <c r="K535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J513" i="1"/>
  <c r="H513" i="1"/>
  <c r="K511" i="1"/>
  <c r="K510" i="1"/>
  <c r="K509" i="1"/>
  <c r="K508" i="1"/>
  <c r="K507" i="1"/>
  <c r="J503" i="1"/>
  <c r="H503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J485" i="1"/>
  <c r="H485" i="1"/>
  <c r="K483" i="1"/>
  <c r="K482" i="1"/>
  <c r="K481" i="1"/>
  <c r="K480" i="1"/>
  <c r="K479" i="1"/>
  <c r="J475" i="1"/>
  <c r="H475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J456" i="1"/>
  <c r="H456" i="1"/>
  <c r="K454" i="1"/>
  <c r="K453" i="1"/>
  <c r="K452" i="1"/>
  <c r="J448" i="1"/>
  <c r="H448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J412" i="1"/>
  <c r="H412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86" i="1"/>
  <c r="K385" i="1"/>
  <c r="K384" i="1"/>
  <c r="K383" i="1"/>
  <c r="K382" i="1"/>
  <c r="K381" i="1"/>
  <c r="K380" i="1"/>
  <c r="K379" i="1"/>
  <c r="K378" i="1"/>
  <c r="K377" i="1"/>
  <c r="K376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J350" i="1"/>
  <c r="H350" i="1"/>
  <c r="K348" i="1"/>
  <c r="K347" i="1"/>
  <c r="K346" i="1"/>
  <c r="K344" i="1"/>
  <c r="K343" i="1"/>
  <c r="K342" i="1"/>
  <c r="K341" i="1"/>
  <c r="K340" i="1"/>
  <c r="K339" i="1"/>
  <c r="K338" i="1"/>
  <c r="K337" i="1"/>
  <c r="K336" i="1"/>
  <c r="J332" i="1"/>
  <c r="H332" i="1"/>
  <c r="K330" i="1"/>
  <c r="K329" i="1"/>
  <c r="K328" i="1"/>
  <c r="J324" i="1"/>
  <c r="H324" i="1"/>
  <c r="K322" i="1"/>
  <c r="K321" i="1"/>
  <c r="K320" i="1"/>
  <c r="J316" i="1"/>
  <c r="H316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J219" i="1"/>
  <c r="H219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3" i="1"/>
  <c r="K192" i="1"/>
  <c r="K191" i="1"/>
  <c r="K190" i="1"/>
  <c r="K189" i="1"/>
  <c r="K188" i="1"/>
  <c r="K187" i="1"/>
  <c r="K186" i="1"/>
  <c r="J182" i="1"/>
  <c r="H182" i="1"/>
  <c r="K180" i="1"/>
  <c r="K179" i="1"/>
  <c r="K178" i="1"/>
  <c r="K177" i="1"/>
  <c r="K176" i="1"/>
  <c r="K174" i="1"/>
  <c r="K173" i="1"/>
  <c r="K172" i="1"/>
  <c r="K171" i="1"/>
  <c r="K170" i="1"/>
  <c r="K169" i="1"/>
  <c r="K168" i="1"/>
  <c r="K167" i="1"/>
  <c r="K165" i="1"/>
  <c r="K164" i="1"/>
  <c r="K163" i="1"/>
  <c r="K161" i="1"/>
  <c r="K160" i="1"/>
  <c r="K158" i="1"/>
  <c r="K157" i="1"/>
  <c r="K156" i="1"/>
  <c r="K155" i="1"/>
  <c r="K154" i="1"/>
  <c r="K153" i="1"/>
  <c r="K152" i="1"/>
  <c r="K151" i="1"/>
  <c r="J147" i="1"/>
  <c r="H147" i="1"/>
  <c r="K145" i="1"/>
  <c r="K144" i="1"/>
  <c r="K143" i="1"/>
  <c r="K142" i="1"/>
  <c r="J138" i="1"/>
  <c r="H138" i="1"/>
  <c r="K136" i="1"/>
  <c r="K135" i="1"/>
  <c r="K134" i="1"/>
  <c r="K133" i="1"/>
  <c r="K132" i="1"/>
  <c r="J128" i="1"/>
  <c r="H128" i="1"/>
  <c r="K125" i="1"/>
  <c r="K124" i="1"/>
  <c r="K123" i="1"/>
  <c r="K121" i="1"/>
  <c r="K120" i="1"/>
  <c r="K118" i="1"/>
  <c r="K117" i="1"/>
  <c r="J113" i="1"/>
  <c r="H113" i="1"/>
  <c r="K110" i="1"/>
  <c r="K109" i="1"/>
  <c r="K108" i="1"/>
  <c r="J104" i="1"/>
  <c r="H104" i="1"/>
  <c r="K102" i="1"/>
  <c r="K100" i="1"/>
  <c r="K99" i="1"/>
  <c r="J95" i="1"/>
  <c r="H95" i="1"/>
  <c r="K93" i="1"/>
  <c r="K92" i="1"/>
  <c r="K90" i="1"/>
  <c r="K89" i="1"/>
  <c r="K88" i="1"/>
  <c r="K87" i="1"/>
  <c r="K86" i="1"/>
  <c r="J82" i="1"/>
  <c r="H82" i="1"/>
  <c r="K80" i="1"/>
  <c r="J76" i="1"/>
  <c r="H76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22" i="1"/>
  <c r="K21" i="1"/>
  <c r="K20" i="1"/>
  <c r="K19" i="1"/>
  <c r="M99" i="1" l="1"/>
  <c r="M102" i="1"/>
  <c r="M118" i="1"/>
  <c r="M124" i="1"/>
  <c r="M397" i="1"/>
  <c r="M361" i="1"/>
  <c r="M377" i="1"/>
  <c r="M226" i="1"/>
  <c r="M234" i="1"/>
  <c r="M242" i="1"/>
  <c r="M259" i="1"/>
  <c r="M267" i="1"/>
  <c r="M275" i="1"/>
  <c r="M291" i="1"/>
  <c r="M307" i="1"/>
  <c r="M617" i="1"/>
  <c r="M615" i="1"/>
  <c r="M609" i="1"/>
  <c r="M314" i="1"/>
  <c r="M312" i="1"/>
  <c r="M308" i="1"/>
  <c r="M306" i="1"/>
  <c r="M304" i="1"/>
  <c r="M300" i="1"/>
  <c r="M296" i="1"/>
  <c r="M292" i="1"/>
  <c r="M288" i="1"/>
  <c r="M284" i="1"/>
  <c r="M282" i="1"/>
  <c r="M280" i="1"/>
  <c r="M278" i="1"/>
  <c r="M276" i="1"/>
  <c r="M274" i="1"/>
  <c r="M272" i="1"/>
  <c r="M270" i="1"/>
  <c r="M268" i="1"/>
  <c r="M266" i="1"/>
  <c r="M264" i="1"/>
  <c r="M262" i="1"/>
  <c r="M260" i="1"/>
  <c r="M256" i="1"/>
  <c r="M252" i="1"/>
  <c r="M248" i="1"/>
  <c r="M243" i="1"/>
  <c r="M241" i="1"/>
  <c r="M239" i="1"/>
  <c r="M235" i="1"/>
  <c r="M231" i="1"/>
  <c r="M229" i="1"/>
  <c r="M227" i="1"/>
  <c r="M223" i="1"/>
  <c r="M232" i="1"/>
  <c r="M240" i="1"/>
  <c r="M249" i="1"/>
  <c r="M265" i="1"/>
  <c r="M273" i="1"/>
  <c r="M281" i="1"/>
  <c r="M297" i="1"/>
  <c r="M608" i="1"/>
  <c r="M618" i="1"/>
  <c r="M238" i="1"/>
  <c r="M247" i="1"/>
  <c r="M255" i="1"/>
  <c r="M271" i="1"/>
  <c r="M279" i="1"/>
  <c r="M287" i="1"/>
  <c r="M295" i="1"/>
  <c r="M303" i="1"/>
  <c r="M311" i="1"/>
  <c r="M616" i="1"/>
  <c r="M524" i="1"/>
  <c r="M520" i="1"/>
  <c r="M179" i="1"/>
  <c r="M177" i="1"/>
  <c r="M172" i="1"/>
  <c r="M170" i="1"/>
  <c r="M168" i="1"/>
  <c r="M165" i="1"/>
  <c r="M163" i="1"/>
  <c r="M160" i="1"/>
  <c r="M157" i="1"/>
  <c r="M155" i="1"/>
  <c r="M153" i="1"/>
  <c r="M151" i="1"/>
  <c r="M133" i="1"/>
  <c r="L128" i="1"/>
  <c r="M359" i="1"/>
  <c r="M367" i="1"/>
  <c r="M395" i="1"/>
  <c r="M403" i="1"/>
  <c r="M522" i="1"/>
  <c r="M539" i="1"/>
  <c r="M357" i="1"/>
  <c r="M365" i="1"/>
  <c r="M393" i="1"/>
  <c r="M401" i="1"/>
  <c r="M409" i="1"/>
  <c r="M355" i="1"/>
  <c r="M363" i="1"/>
  <c r="M379" i="1"/>
  <c r="M391" i="1"/>
  <c r="M399" i="1"/>
  <c r="M407" i="1"/>
  <c r="M518" i="1"/>
  <c r="M526" i="1"/>
  <c r="M599" i="1"/>
  <c r="L147" i="1"/>
  <c r="L475" i="1"/>
  <c r="L503" i="1"/>
  <c r="M540" i="1"/>
  <c r="M536" i="1"/>
  <c r="M533" i="1"/>
  <c r="M531" i="1"/>
  <c r="M527" i="1"/>
  <c r="M525" i="1"/>
  <c r="M523" i="1"/>
  <c r="M517" i="1"/>
  <c r="L448" i="1"/>
  <c r="M507" i="1"/>
  <c r="M509" i="1"/>
  <c r="M511" i="1"/>
  <c r="M354" i="1"/>
  <c r="M356" i="1"/>
  <c r="M358" i="1"/>
  <c r="M360" i="1"/>
  <c r="M362" i="1"/>
  <c r="M364" i="1"/>
  <c r="M366" i="1"/>
  <c r="M376" i="1"/>
  <c r="M378" i="1"/>
  <c r="M382" i="1"/>
  <c r="M384" i="1"/>
  <c r="M392" i="1"/>
  <c r="M394" i="1"/>
  <c r="M396" i="1"/>
  <c r="M398" i="1"/>
  <c r="M400" i="1"/>
  <c r="M402" i="1"/>
  <c r="M404" i="1"/>
  <c r="M406" i="1"/>
  <c r="M408" i="1"/>
  <c r="M410" i="1"/>
  <c r="M452" i="1"/>
  <c r="M322" i="1"/>
  <c r="M419" i="1"/>
  <c r="M423" i="1"/>
  <c r="M427" i="1"/>
  <c r="M431" i="1"/>
  <c r="M435" i="1"/>
  <c r="M439" i="1"/>
  <c r="M443" i="1"/>
  <c r="M463" i="1"/>
  <c r="M467" i="1"/>
  <c r="M471" i="1"/>
  <c r="M492" i="1"/>
  <c r="M496" i="1"/>
  <c r="M500" i="1"/>
  <c r="M519" i="1"/>
  <c r="M567" i="1"/>
  <c r="M570" i="1" s="1"/>
  <c r="M576" i="1"/>
  <c r="M581" i="1"/>
  <c r="M587" i="1"/>
  <c r="M592" i="1"/>
  <c r="M677" i="1"/>
  <c r="M674" i="1"/>
  <c r="M672" i="1"/>
  <c r="M670" i="1"/>
  <c r="M668" i="1"/>
  <c r="M666" i="1"/>
  <c r="M664" i="1"/>
  <c r="M662" i="1"/>
  <c r="M660" i="1"/>
  <c r="M673" i="1"/>
  <c r="M665" i="1"/>
  <c r="M667" i="1"/>
  <c r="M669" i="1"/>
  <c r="M661" i="1"/>
  <c r="M671" i="1"/>
  <c r="M663" i="1"/>
  <c r="M676" i="1"/>
  <c r="M20" i="1"/>
  <c r="M25" i="1"/>
  <c r="M29" i="1"/>
  <c r="M33" i="1"/>
  <c r="M38" i="1"/>
  <c r="M42" i="1"/>
  <c r="M46" i="1"/>
  <c r="M50" i="1"/>
  <c r="M54" i="1"/>
  <c r="M58" i="1"/>
  <c r="M63" i="1"/>
  <c r="M67" i="1"/>
  <c r="M71" i="1"/>
  <c r="M73" i="1"/>
  <c r="M86" i="1"/>
  <c r="M90" i="1"/>
  <c r="M109" i="1"/>
  <c r="M136" i="1"/>
  <c r="M174" i="1"/>
  <c r="L324" i="1"/>
  <c r="M329" i="1"/>
  <c r="M381" i="1"/>
  <c r="M385" i="1"/>
  <c r="M405" i="1"/>
  <c r="M482" i="1"/>
  <c r="M547" i="1"/>
  <c r="M551" i="1"/>
  <c r="M556" i="1"/>
  <c r="M561" i="1"/>
  <c r="M629" i="1"/>
  <c r="M634" i="1"/>
  <c r="M638" i="1"/>
  <c r="L95" i="1"/>
  <c r="M299" i="1"/>
  <c r="M301" i="1"/>
  <c r="M305" i="1"/>
  <c r="M309" i="1"/>
  <c r="M313" i="1"/>
  <c r="M380" i="1"/>
  <c r="M481" i="1"/>
  <c r="M550" i="1"/>
  <c r="M555" i="1"/>
  <c r="M560" i="1"/>
  <c r="M600" i="1"/>
  <c r="M624" i="1"/>
  <c r="M628" i="1"/>
  <c r="M632" i="1"/>
  <c r="M637" i="1"/>
  <c r="M614" i="1"/>
  <c r="L76" i="1"/>
  <c r="M117" i="1"/>
  <c r="M123" i="1"/>
  <c r="M143" i="1"/>
  <c r="M186" i="1"/>
  <c r="M188" i="1"/>
  <c r="M190" i="1"/>
  <c r="M192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L332" i="1"/>
  <c r="M338" i="1"/>
  <c r="M340" i="1"/>
  <c r="M342" i="1"/>
  <c r="M344" i="1"/>
  <c r="M347" i="1"/>
  <c r="M420" i="1"/>
  <c r="M424" i="1"/>
  <c r="M428" i="1"/>
  <c r="M432" i="1"/>
  <c r="M436" i="1"/>
  <c r="M440" i="1"/>
  <c r="M444" i="1"/>
  <c r="M462" i="1"/>
  <c r="M466" i="1"/>
  <c r="M470" i="1"/>
  <c r="L485" i="1"/>
  <c r="M489" i="1"/>
  <c r="M493" i="1"/>
  <c r="M497" i="1"/>
  <c r="M501" i="1"/>
  <c r="M530" i="1"/>
  <c r="M535" i="1"/>
  <c r="L563" i="1"/>
  <c r="M577" i="1"/>
  <c r="M584" i="1"/>
  <c r="M588" i="1"/>
  <c r="M593" i="1"/>
  <c r="M612" i="1"/>
  <c r="L641" i="1"/>
  <c r="M645" i="1"/>
  <c r="M21" i="1"/>
  <c r="M26" i="1"/>
  <c r="M30" i="1"/>
  <c r="M34" i="1"/>
  <c r="M39" i="1"/>
  <c r="M43" i="1"/>
  <c r="M47" i="1"/>
  <c r="M51" i="1"/>
  <c r="M55" i="1"/>
  <c r="M59" i="1"/>
  <c r="M64" i="1"/>
  <c r="M68" i="1"/>
  <c r="M72" i="1"/>
  <c r="M89" i="1"/>
  <c r="M110" i="1"/>
  <c r="M154" i="1"/>
  <c r="M158" i="1"/>
  <c r="M164" i="1"/>
  <c r="M169" i="1"/>
  <c r="M173" i="1"/>
  <c r="M178" i="1"/>
  <c r="M224" i="1"/>
  <c r="M228" i="1"/>
  <c r="M230" i="1"/>
  <c r="M236" i="1"/>
  <c r="M244" i="1"/>
  <c r="M251" i="1"/>
  <c r="M253" i="1"/>
  <c r="M257" i="1"/>
  <c r="M261" i="1"/>
  <c r="M263" i="1"/>
  <c r="M269" i="1"/>
  <c r="M277" i="1"/>
  <c r="M283" i="1"/>
  <c r="M285" i="1"/>
  <c r="M289" i="1"/>
  <c r="M293" i="1"/>
  <c r="L654" i="1"/>
  <c r="M611" i="1"/>
  <c r="M537" i="1"/>
  <c r="M558" i="1"/>
  <c r="M52" i="1"/>
  <c r="M176" i="1"/>
  <c r="M441" i="1"/>
  <c r="M454" i="1"/>
  <c r="M465" i="1"/>
  <c r="M469" i="1"/>
  <c r="M473" i="1"/>
  <c r="M490" i="1"/>
  <c r="M521" i="1"/>
  <c r="M529" i="1"/>
  <c r="M575" i="1"/>
  <c r="M92" i="1"/>
  <c r="M491" i="1"/>
  <c r="M495" i="1"/>
  <c r="M579" i="1"/>
  <c r="M28" i="1"/>
  <c r="M37" i="1"/>
  <c r="M88" i="1"/>
  <c r="M589" i="1"/>
  <c r="M45" i="1"/>
  <c r="M145" i="1"/>
  <c r="M156" i="1"/>
  <c r="M430" i="1"/>
  <c r="M70" i="1"/>
  <c r="M586" i="1"/>
  <c r="M31" i="1"/>
  <c r="M48" i="1"/>
  <c r="M57" i="1"/>
  <c r="M62" i="1"/>
  <c r="M125" i="1"/>
  <c r="M193" i="1"/>
  <c r="M196" i="1"/>
  <c r="M233" i="1"/>
  <c r="M298" i="1"/>
  <c r="M330" i="1"/>
  <c r="M339" i="1"/>
  <c r="M341" i="1"/>
  <c r="M343" i="1"/>
  <c r="M346" i="1"/>
  <c r="M417" i="1"/>
  <c r="M422" i="1"/>
  <c r="M433" i="1"/>
  <c r="M438" i="1"/>
  <c r="M549" i="1"/>
  <c r="M635" i="1"/>
  <c r="M652" i="1"/>
  <c r="M22" i="1"/>
  <c r="M40" i="1"/>
  <c r="M65" i="1"/>
  <c r="M121" i="1"/>
  <c r="M210" i="1"/>
  <c r="M212" i="1"/>
  <c r="M214" i="1"/>
  <c r="M216" i="1"/>
  <c r="M250" i="1"/>
  <c r="M254" i="1"/>
  <c r="M286" i="1"/>
  <c r="M425" i="1"/>
  <c r="M532" i="1"/>
  <c r="M626" i="1"/>
  <c r="M631" i="1"/>
  <c r="M625" i="1"/>
  <c r="M49" i="1"/>
  <c r="M69" i="1"/>
  <c r="M74" i="1"/>
  <c r="M198" i="1"/>
  <c r="M200" i="1"/>
  <c r="M348" i="1"/>
  <c r="M554" i="1"/>
  <c r="M53" i="1"/>
  <c r="M60" i="1"/>
  <c r="M87" i="1"/>
  <c r="M93" i="1"/>
  <c r="M120" i="1"/>
  <c r="M132" i="1"/>
  <c r="M134" i="1"/>
  <c r="M167" i="1"/>
  <c r="M416" i="1"/>
  <c r="M468" i="1"/>
  <c r="M499" i="1"/>
  <c r="M546" i="1"/>
  <c r="M24" i="1"/>
  <c r="M27" i="1"/>
  <c r="M32" i="1"/>
  <c r="M36" i="1"/>
  <c r="M41" i="1"/>
  <c r="M44" i="1"/>
  <c r="M56" i="1"/>
  <c r="M66" i="1"/>
  <c r="M100" i="1"/>
  <c r="M108" i="1"/>
  <c r="M237" i="1"/>
  <c r="M302" i="1"/>
  <c r="M320" i="1"/>
  <c r="M152" i="1"/>
  <c r="M161" i="1"/>
  <c r="M171" i="1"/>
  <c r="M180" i="1"/>
  <c r="M189" i="1"/>
  <c r="M191" i="1"/>
  <c r="M206" i="1"/>
  <c r="M208" i="1"/>
  <c r="M246" i="1"/>
  <c r="M294" i="1"/>
  <c r="M310" i="1"/>
  <c r="M461" i="1"/>
  <c r="M464" i="1"/>
  <c r="M480" i="1"/>
  <c r="M498" i="1"/>
  <c r="M528" i="1"/>
  <c r="M538" i="1"/>
  <c r="M553" i="1"/>
  <c r="M144" i="1"/>
  <c r="M187" i="1"/>
  <c r="M202" i="1"/>
  <c r="M204" i="1"/>
  <c r="M225" i="1"/>
  <c r="M258" i="1"/>
  <c r="M290" i="1"/>
  <c r="M337" i="1"/>
  <c r="M383" i="1"/>
  <c r="M386" i="1"/>
  <c r="M418" i="1"/>
  <c r="M421" i="1"/>
  <c r="M426" i="1"/>
  <c r="M429" i="1"/>
  <c r="M434" i="1"/>
  <c r="M437" i="1"/>
  <c r="M442" i="1"/>
  <c r="M445" i="1"/>
  <c r="M472" i="1"/>
  <c r="M483" i="1"/>
  <c r="M494" i="1"/>
  <c r="M510" i="1"/>
  <c r="M548" i="1"/>
  <c r="M559" i="1"/>
  <c r="M580" i="1"/>
  <c r="M585" i="1"/>
  <c r="M591" i="1"/>
  <c r="M627" i="1"/>
  <c r="M630" i="1"/>
  <c r="M636" i="1"/>
  <c r="M639" i="1"/>
  <c r="L113" i="1"/>
  <c r="M321" i="1"/>
  <c r="M328" i="1"/>
  <c r="L104" i="1"/>
  <c r="L219" i="1"/>
  <c r="M19" i="1"/>
  <c r="L350" i="1"/>
  <c r="M80" i="1"/>
  <c r="M82" i="1" s="1"/>
  <c r="M336" i="1"/>
  <c r="M460" i="1"/>
  <c r="M479" i="1"/>
  <c r="M651" i="1"/>
  <c r="M508" i="1"/>
  <c r="L595" i="1"/>
  <c r="M104" i="1" l="1"/>
  <c r="L138" i="1"/>
  <c r="L604" i="1"/>
  <c r="M135" i="1"/>
  <c r="M138" i="1" s="1"/>
  <c r="M142" i="1"/>
  <c r="M147" i="1" s="1"/>
  <c r="L182" i="1"/>
  <c r="L620" i="1"/>
  <c r="L316" i="1"/>
  <c r="M601" i="1"/>
  <c r="M604" i="1" s="1"/>
  <c r="L542" i="1"/>
  <c r="L513" i="1"/>
  <c r="L456" i="1"/>
  <c r="L412" i="1"/>
  <c r="M453" i="1"/>
  <c r="M456" i="1" s="1"/>
  <c r="L679" i="1"/>
  <c r="M659" i="1"/>
  <c r="M679" i="1" s="1"/>
  <c r="M113" i="1"/>
  <c r="M503" i="1"/>
  <c r="M332" i="1"/>
  <c r="M128" i="1"/>
  <c r="M95" i="1"/>
  <c r="M324" i="1"/>
  <c r="M654" i="1"/>
  <c r="M595" i="1"/>
  <c r="M641" i="1"/>
  <c r="M542" i="1"/>
  <c r="M475" i="1"/>
  <c r="M563" i="1"/>
  <c r="M219" i="1"/>
  <c r="M448" i="1"/>
  <c r="M620" i="1"/>
  <c r="M76" i="1"/>
  <c r="M316" i="1"/>
  <c r="M412" i="1"/>
  <c r="M513" i="1"/>
  <c r="M485" i="1"/>
  <c r="M350" i="1"/>
  <c r="M182" i="1"/>
  <c r="H717" i="1" l="1"/>
  <c r="H724" i="1" s="1"/>
  <c r="H731" i="1" s="1"/>
  <c r="B717" i="1"/>
  <c r="B724" i="1" s="1"/>
  <c r="B731" i="1" s="1"/>
  <c r="M717" i="1"/>
  <c r="M724" i="1" s="1"/>
  <c r="M731" i="1" s="1"/>
  <c r="L717" i="1"/>
  <c r="L724" i="1" s="1"/>
  <c r="L731" i="1" s="1"/>
  <c r="E717" i="1"/>
  <c r="E724" i="1" s="1"/>
  <c r="E731" i="1" s="1"/>
  <c r="C717" i="1"/>
  <c r="C724" i="1" s="1"/>
  <c r="C731" i="1" s="1"/>
  <c r="F717" i="1"/>
  <c r="F724" i="1" s="1"/>
  <c r="F731" i="1" s="1"/>
  <c r="J717" i="1"/>
  <c r="J724" i="1" s="1"/>
  <c r="J731" i="1" s="1"/>
  <c r="I717" i="1"/>
  <c r="I724" i="1" s="1"/>
  <c r="I731" i="1" s="1"/>
  <c r="G717" i="1"/>
  <c r="G724" i="1" s="1"/>
  <c r="G731" i="1" s="1"/>
  <c r="K717" i="1"/>
  <c r="K724" i="1" s="1"/>
  <c r="K731" i="1" s="1"/>
  <c r="D717" i="1"/>
  <c r="D724" i="1" s="1"/>
  <c r="D731" i="1" s="1"/>
  <c r="M734" i="1" l="1"/>
  <c r="M736" i="1" s="1"/>
</calcChain>
</file>

<file path=xl/sharedStrings.xml><?xml version="1.0" encoding="utf-8"?>
<sst xmlns="http://schemas.openxmlformats.org/spreadsheetml/2006/main" count="3089" uniqueCount="454">
  <si>
    <t>ANEXO I.- OFERTA ECONÓMICA MANTENIMIENTO PREVENTIVO</t>
  </si>
  <si>
    <t xml:space="preserve">* Se deberán introducir los importes ofertados, sin IGIC, para cada rango de potencias frigoríficas de las unidades interiores y de los equipos de ventilación. </t>
  </si>
  <si>
    <t>* El coste del mantenimiento de las unidades exteriores, estará incluido en el total de las unidades interiores que formen parte del mismo sistema</t>
  </si>
  <si>
    <t>EQUIPOS EXTRACCIÓN / IMPULSIÓN</t>
  </si>
  <si>
    <t>V</t>
  </si>
  <si>
    <t>LISTADO DE MÁQUINAS POR DEPENDENCIA</t>
  </si>
  <si>
    <t>LOCALIZACION</t>
  </si>
  <si>
    <t>PLANTA</t>
  </si>
  <si>
    <t>UBICACIÓN</t>
  </si>
  <si>
    <t>MARCA</t>
  </si>
  <si>
    <t>Nº</t>
  </si>
  <si>
    <t>SISTEMA</t>
  </si>
  <si>
    <t>POT. FRIG. INT.(Kw)</t>
  </si>
  <si>
    <t>REFRIG.</t>
  </si>
  <si>
    <t>OFERTA VISITA (€)</t>
  </si>
  <si>
    <t>Nº VISITAS AÑO</t>
  </si>
  <si>
    <t>IMPORTE ANUAL OFERTADO (€)</t>
  </si>
  <si>
    <t>NEGOCIADO DE MULTAS</t>
  </si>
  <si>
    <t xml:space="preserve">CALLE </t>
  </si>
  <si>
    <t>MULTAS</t>
  </si>
  <si>
    <t>GENERAL</t>
  </si>
  <si>
    <t>VRF</t>
  </si>
  <si>
    <t>R-410A</t>
  </si>
  <si>
    <t>SODECA</t>
  </si>
  <si>
    <t>VENTILACIÍON</t>
  </si>
  <si>
    <t>UD. COORD. DE GESTION</t>
  </si>
  <si>
    <t>OFICINA</t>
  </si>
  <si>
    <t>LENNOX</t>
  </si>
  <si>
    <t>1X1</t>
  </si>
  <si>
    <t>R-22</t>
  </si>
  <si>
    <t>POLICIA LOCAL</t>
  </si>
  <si>
    <t>PLANTA 0</t>
  </si>
  <si>
    <t>CONTROL DE ENTRADA</t>
  </si>
  <si>
    <t>RADAR</t>
  </si>
  <si>
    <t>MULTI 2</t>
  </si>
  <si>
    <t>VESTUARIO</t>
  </si>
  <si>
    <t>REFAC</t>
  </si>
  <si>
    <t>ATESTADOS</t>
  </si>
  <si>
    <t>R-407C</t>
  </si>
  <si>
    <t>OBJENTOS PERDIDOS</t>
  </si>
  <si>
    <t>SALA DE REUNIONES</t>
  </si>
  <si>
    <t>VEHICULOS ABANDONADOS</t>
  </si>
  <si>
    <t>VEHICULOS ABANDONADOS/ RADAR</t>
  </si>
  <si>
    <t>2 / 9</t>
  </si>
  <si>
    <t>X</t>
  </si>
  <si>
    <t>INTERVENIDOS</t>
  </si>
  <si>
    <t>UNIDAD DE APOYO</t>
  </si>
  <si>
    <t>OFICIAL</t>
  </si>
  <si>
    <t>LOGISTICA</t>
  </si>
  <si>
    <t>OFICINA CC.OO.</t>
  </si>
  <si>
    <t>OFICINA SINDICATO</t>
  </si>
  <si>
    <t>INFORMACION CIUDADANOS</t>
  </si>
  <si>
    <t>PLANTA 1</t>
  </si>
  <si>
    <t>PRENSA</t>
  </si>
  <si>
    <t>OFICINA SUBINSPECTOR</t>
  </si>
  <si>
    <t>INSPECTORES</t>
  </si>
  <si>
    <t>SUBCOMISARIO</t>
  </si>
  <si>
    <t>COMISARIO JEFE</t>
  </si>
  <si>
    <t>SECRETARIA</t>
  </si>
  <si>
    <t>JEFE DE SERVICIOS</t>
  </si>
  <si>
    <t>UNIDAD ADMINISTRATIVA</t>
  </si>
  <si>
    <t>ARCHIVO</t>
  </si>
  <si>
    <t>ADMINISTRATIVO</t>
  </si>
  <si>
    <t>PLANTA 2</t>
  </si>
  <si>
    <t>SALA CONTROL POLICIA</t>
  </si>
  <si>
    <t>OFFICE</t>
  </si>
  <si>
    <t>MULTI 3</t>
  </si>
  <si>
    <t>CUARTO CAMARAS</t>
  </si>
  <si>
    <t>HITACHI</t>
  </si>
  <si>
    <t>SALA DE SERVIDORES</t>
  </si>
  <si>
    <t>POLICICA LOCAL</t>
  </si>
  <si>
    <t>OFFICE/C. CAMARAS/ SALA SERV.</t>
  </si>
  <si>
    <t>32/33/34</t>
  </si>
  <si>
    <t>SALA DE COMUNICACIONES</t>
  </si>
  <si>
    <t>PLANTA 3</t>
  </si>
  <si>
    <t>CECOPAL ENTRADA</t>
  </si>
  <si>
    <t>DESPACHO TECNICO</t>
  </si>
  <si>
    <t>DAIKIN</t>
  </si>
  <si>
    <t>SALA COORDINACION</t>
  </si>
  <si>
    <t>CENTRO DE TRANSMISIONES</t>
  </si>
  <si>
    <t>SAMSUNG</t>
  </si>
  <si>
    <t>CUARTO DE COMUNICACIONES</t>
  </si>
  <si>
    <t>PLANTA 4</t>
  </si>
  <si>
    <t>SALA DE JUNTAS</t>
  </si>
  <si>
    <t>DESPACHO</t>
  </si>
  <si>
    <t>SALA DE ESPERA</t>
  </si>
  <si>
    <t>ENTRADA</t>
  </si>
  <si>
    <t>POT. FRIG. INT. (Kw)</t>
  </si>
  <si>
    <t>AÑAZA</t>
  </si>
  <si>
    <t>BAJA</t>
  </si>
  <si>
    <t>COMPACTO</t>
  </si>
  <si>
    <t>POT. FRIG.INT. (Kw)</t>
  </si>
  <si>
    <t>ATENCION</t>
  </si>
  <si>
    <t>VENTANILLA Nº 1</t>
  </si>
  <si>
    <t>VENTANILLA Nº 2</t>
  </si>
  <si>
    <t>VENTANILLA Nº 3</t>
  </si>
  <si>
    <t>DIRECCION</t>
  </si>
  <si>
    <t>VENT. 2-3 /DIRECCION</t>
  </si>
  <si>
    <t>3/4/5</t>
  </si>
  <si>
    <t>COBROS</t>
  </si>
  <si>
    <t>VENTANILLA 1 / COBROS</t>
  </si>
  <si>
    <t>2/6</t>
  </si>
  <si>
    <t>POT.FRIG.INT (Kw)</t>
  </si>
  <si>
    <t>POLÍGONO COSTA SUR</t>
  </si>
  <si>
    <t>ALTA</t>
  </si>
  <si>
    <t>OFICINA JEFE NEGOCIADO</t>
  </si>
  <si>
    <t>MULTI2</t>
  </si>
  <si>
    <t>OFICINA ENCARGADO</t>
  </si>
  <si>
    <t>OFICINA NEGOCIADO Y ENCARGADO</t>
  </si>
  <si>
    <t>OFICINA CONVENIO</t>
  </si>
  <si>
    <t>POT.FRIG.INT.(Kw)</t>
  </si>
  <si>
    <t>C/ TANASU Nº 4</t>
  </si>
  <si>
    <t>1/2/3</t>
  </si>
  <si>
    <t>SAN ANDRES</t>
  </si>
  <si>
    <t>1 / 2</t>
  </si>
  <si>
    <t>3 / 4</t>
  </si>
  <si>
    <t>5 / 6 / 7</t>
  </si>
  <si>
    <t>C/ AVEGATO Nº 1-A</t>
  </si>
  <si>
    <t>OFICINA CONCEJAL DISTRITO</t>
  </si>
  <si>
    <t>SANYO</t>
  </si>
  <si>
    <t>SECRETARIA CONCEJAL</t>
  </si>
  <si>
    <t>OFICINA GENERAL</t>
  </si>
  <si>
    <t>AVDA. PRINCIPES DE ESPAÑA Nº8</t>
  </si>
  <si>
    <t xml:space="preserve">BAJA </t>
  </si>
  <si>
    <t>CONDUCTO</t>
  </si>
  <si>
    <t>POT. FRIG. INT (Kw)</t>
  </si>
  <si>
    <t>GENERAL ANTEQUERA Nº 14</t>
  </si>
  <si>
    <t>PLANTA BAJA</t>
  </si>
  <si>
    <t xml:space="preserve">INFORMACION CONTRIBUYENTE </t>
  </si>
  <si>
    <t>TOSHIBA</t>
  </si>
  <si>
    <t>REGISTRO</t>
  </si>
  <si>
    <t>INFORMACION</t>
  </si>
  <si>
    <t>DEPARTAMENTO INFORMATICA</t>
  </si>
  <si>
    <t>BERHIROSS</t>
  </si>
  <si>
    <t>1</t>
  </si>
  <si>
    <t>2</t>
  </si>
  <si>
    <t>PLANTA GARAJE</t>
  </si>
  <si>
    <t>SALA U.P.S.</t>
  </si>
  <si>
    <t>7/8</t>
  </si>
  <si>
    <t>9/10</t>
  </si>
  <si>
    <t>PLANTA TERCERA</t>
  </si>
  <si>
    <t>UPS</t>
  </si>
  <si>
    <t>PLANTA CUARTA</t>
  </si>
  <si>
    <t>AIRES ACONDICIONADOS PORTATILES</t>
  </si>
  <si>
    <t>INFORMACION 010</t>
  </si>
  <si>
    <t>GEOTEK</t>
  </si>
  <si>
    <t>JEFE OFICINA INFORMACION</t>
  </si>
  <si>
    <t>OFICINA VENTANILLA REGISTRO</t>
  </si>
  <si>
    <t>OFICINA REGISTRO</t>
  </si>
  <si>
    <t>POBLACION</t>
  </si>
  <si>
    <t>GESTION TRIBUTARIA</t>
  </si>
  <si>
    <t>EXTRACTORES GARAJE</t>
  </si>
  <si>
    <t>GARAJE -2</t>
  </si>
  <si>
    <t>GARAJE</t>
  </si>
  <si>
    <t>MARELLI</t>
  </si>
  <si>
    <t>EXTRACTOR</t>
  </si>
  <si>
    <t>PLANTAS</t>
  </si>
  <si>
    <t>CUBIERTA</t>
  </si>
  <si>
    <t>IMPULSION</t>
  </si>
  <si>
    <t>GARAJE -1</t>
  </si>
  <si>
    <t>C/ VIERA Y CLAVIJO</t>
  </si>
  <si>
    <t>PROTOCOLO</t>
  </si>
  <si>
    <t>CASSETTE A.</t>
  </si>
  <si>
    <t>SPLIT SUELO</t>
  </si>
  <si>
    <t>PARTIDO POPULAR</t>
  </si>
  <si>
    <t>ROCA</t>
  </si>
  <si>
    <t>FANCOILS</t>
  </si>
  <si>
    <t>PSOE</t>
  </si>
  <si>
    <t>GRUPO MIXTO</t>
  </si>
  <si>
    <t>R</t>
  </si>
  <si>
    <t>ENTRESUELO 1</t>
  </si>
  <si>
    <t>MUSEO CIVICO</t>
  </si>
  <si>
    <t>TECNIBEL</t>
  </si>
  <si>
    <t>GARCIA SANABRIA</t>
  </si>
  <si>
    <t>ENTRESUELO 2</t>
  </si>
  <si>
    <t>SALA PLENOS</t>
  </si>
  <si>
    <t>CARRIER</t>
  </si>
  <si>
    <t>SUSTITUIR</t>
  </si>
  <si>
    <t>ENFRIADORA</t>
  </si>
  <si>
    <t>VICESECRETARIA</t>
  </si>
  <si>
    <t>OFFI 2</t>
  </si>
  <si>
    <t>ADMINISTRACION</t>
  </si>
  <si>
    <t>DIRECTOR ORGANIZACIÓN</t>
  </si>
  <si>
    <t>DIRECTOR GENERAL</t>
  </si>
  <si>
    <t>TECNICO INFORMACION</t>
  </si>
  <si>
    <t>VACIO</t>
  </si>
  <si>
    <t>CONSERJERIA</t>
  </si>
  <si>
    <t>CHOFER ALCALDIA</t>
  </si>
  <si>
    <t>TRIBUNAL ECONOMICO</t>
  </si>
  <si>
    <t>FUJITSU</t>
  </si>
  <si>
    <t>MANT. Nº 2</t>
  </si>
  <si>
    <t>OSP Nº 1</t>
  </si>
  <si>
    <t>CPD ALCALDÍA</t>
  </si>
  <si>
    <t>SALON DE PLENOS</t>
  </si>
  <si>
    <t>EXTRACCION</t>
  </si>
  <si>
    <t>SALA GARCIA SANABRIA</t>
  </si>
  <si>
    <t>C/ ELIAS BACALLADO Nº 2A</t>
  </si>
  <si>
    <t>SOTANO</t>
  </si>
  <si>
    <t>TELECO DISTRITO</t>
  </si>
  <si>
    <t>NUEVA</t>
  </si>
  <si>
    <t>AULA FORMACION</t>
  </si>
  <si>
    <t>CONTROL CONDUCTORES</t>
  </si>
  <si>
    <t>SALA DE ESPERA CONDUCTORES</t>
  </si>
  <si>
    <t>ATENCION CIUDADANA</t>
  </si>
  <si>
    <t>SECCION DE INGRESOS</t>
  </si>
  <si>
    <t>SECCION INGRESOS</t>
  </si>
  <si>
    <t>SECCION DE INSPECCION</t>
  </si>
  <si>
    <t>SERVIDORES</t>
  </si>
  <si>
    <t>S. INGRESOS /   / SERVIDORES</t>
  </si>
  <si>
    <t>11/12/13</t>
  </si>
  <si>
    <t>SALA DE REUNIONES TAGOROR</t>
  </si>
  <si>
    <t>SERVICIO GESTION TRIBUTARIA</t>
  </si>
  <si>
    <t>CONCEJAL TAGOROR</t>
  </si>
  <si>
    <t>REPOGRAFIA</t>
  </si>
  <si>
    <t>HIROSS</t>
  </si>
  <si>
    <t>26</t>
  </si>
  <si>
    <t>27</t>
  </si>
  <si>
    <t>RIESGOS LABORALES-MEDICOS</t>
  </si>
  <si>
    <t>SECRETARIA RECURSOS HUMANOS</t>
  </si>
  <si>
    <t>POT.FRIG. INT. (Kw)</t>
  </si>
  <si>
    <t>BARRIO EL PERU</t>
  </si>
  <si>
    <t>SALA</t>
  </si>
  <si>
    <t>POT.FRIG.INT. (Kw)</t>
  </si>
  <si>
    <t>PARQUE VIERA Y CLAVIJO</t>
  </si>
  <si>
    <t>LOCAL</t>
  </si>
  <si>
    <t>DESPACHO DIRECTOR</t>
  </si>
  <si>
    <t>LOS CAMPITOS</t>
  </si>
  <si>
    <t>RECEPCION</t>
  </si>
  <si>
    <t>VRV</t>
  </si>
  <si>
    <t>SALA DESCANSO</t>
  </si>
  <si>
    <t>OFICIALES</t>
  </si>
  <si>
    <t>ESCOLTAS</t>
  </si>
  <si>
    <t>SALA DE INSTRUCCION</t>
  </si>
  <si>
    <t>UNIDAD EXTERIOR VRV</t>
  </si>
  <si>
    <t>1/9</t>
  </si>
  <si>
    <t>CUARTO FRIO</t>
  </si>
  <si>
    <t>CUARTO DE TIRO</t>
  </si>
  <si>
    <t>TIPO</t>
  </si>
  <si>
    <t>C/ SAN PEDRO ALCANTARA</t>
  </si>
  <si>
    <t>MITSUBISHI ELECTRIC</t>
  </si>
  <si>
    <t>CASSETTE</t>
  </si>
  <si>
    <t>CONDENSADORA</t>
  </si>
  <si>
    <t>1/3</t>
  </si>
  <si>
    <t>2/15</t>
  </si>
  <si>
    <t>4/5</t>
  </si>
  <si>
    <t>6/7</t>
  </si>
  <si>
    <t>8/9</t>
  </si>
  <si>
    <t>10/11</t>
  </si>
  <si>
    <t>12/13</t>
  </si>
  <si>
    <t>14/16</t>
  </si>
  <si>
    <t>SPLIT</t>
  </si>
  <si>
    <t>2/3</t>
  </si>
  <si>
    <t>2 (CPD)</t>
  </si>
  <si>
    <t>HAIER</t>
  </si>
  <si>
    <t>SPLIT TECHO</t>
  </si>
  <si>
    <t>SALA UPS</t>
  </si>
  <si>
    <t>SALA CUADROS DE TELEFONOS</t>
  </si>
  <si>
    <t>AERMEC</t>
  </si>
  <si>
    <t>FANCOIL</t>
  </si>
  <si>
    <t>AIRWELL</t>
  </si>
  <si>
    <t>1 / / 31</t>
  </si>
  <si>
    <t>ENFRI. AGUA</t>
  </si>
  <si>
    <t>C/ GANIVET</t>
  </si>
  <si>
    <t>CCOO</t>
  </si>
  <si>
    <t>UGT</t>
  </si>
  <si>
    <t>INTERSINDICAL</t>
  </si>
  <si>
    <t>C/ LA NORIA</t>
  </si>
  <si>
    <t>HITECSA</t>
  </si>
  <si>
    <t>COMERCIAL</t>
  </si>
  <si>
    <t>CONTABILIDAD</t>
  </si>
  <si>
    <t>RECURSOS HUMANOS</t>
  </si>
  <si>
    <t>COORDINADOR</t>
  </si>
  <si>
    <t>ACSON</t>
  </si>
  <si>
    <t>CONCEJAL</t>
  </si>
  <si>
    <t>ZONA DIAFANA</t>
  </si>
  <si>
    <t>AVDA. PRINCIPES DE ESPAÑA Nº 14</t>
  </si>
  <si>
    <t>BIBLIOTECA</t>
  </si>
  <si>
    <t>PLAZA ISLA DE LA MADERA</t>
  </si>
  <si>
    <t>INTERVENTOR</t>
  </si>
  <si>
    <t>GESTION</t>
  </si>
  <si>
    <t>TEATRO</t>
  </si>
  <si>
    <t>GERENTE</t>
  </si>
  <si>
    <t>AV. PEDRO SCHWARTZ S/N</t>
  </si>
  <si>
    <t>1x1</t>
  </si>
  <si>
    <t>C/ JOSE MURPHY</t>
  </si>
  <si>
    <t>SALA DE ARTE CONTEMPORANEO</t>
  </si>
  <si>
    <t>CARRIER INTERCLISA</t>
  </si>
  <si>
    <t>COMPACTA</t>
  </si>
  <si>
    <t>R22</t>
  </si>
  <si>
    <t>SALA TRIPTICO</t>
  </si>
  <si>
    <t>R407C</t>
  </si>
  <si>
    <t>CAJA 7/7</t>
  </si>
  <si>
    <t>APORTACION</t>
  </si>
  <si>
    <t>CAJA 9/9</t>
  </si>
  <si>
    <t>SALA ANEXA</t>
  </si>
  <si>
    <t>R410A</t>
  </si>
  <si>
    <t>APORTACION SALA ANEXA</t>
  </si>
  <si>
    <t>CAJA CAB125 + FILTRO</t>
  </si>
  <si>
    <t>SALA PIANO</t>
  </si>
  <si>
    <t xml:space="preserve">ALMACEN </t>
  </si>
  <si>
    <t>PLTA. ALTA</t>
  </si>
  <si>
    <t>C/ RUIZ PADRON</t>
  </si>
  <si>
    <t>OFICINAS</t>
  </si>
  <si>
    <t>MULTI3</t>
  </si>
  <si>
    <t>MUSEO MUNICIPAL</t>
  </si>
  <si>
    <t>R-410</t>
  </si>
  <si>
    <t>PLTA.ALTA</t>
  </si>
  <si>
    <t>SALA DE PROYECCIONES</t>
  </si>
  <si>
    <t>MITSUBISHI</t>
  </si>
  <si>
    <t>"</t>
  </si>
  <si>
    <t>PLTA ALTA</t>
  </si>
  <si>
    <t>DEPOSITO</t>
  </si>
  <si>
    <t xml:space="preserve">TALLER </t>
  </si>
  <si>
    <t>Nº UD</t>
  </si>
  <si>
    <t>AV. LOS MAJUELOS Nº 5</t>
  </si>
  <si>
    <t>DESPACHO 2</t>
  </si>
  <si>
    <t>DESPACHO 3</t>
  </si>
  <si>
    <t>MULTI 4</t>
  </si>
  <si>
    <t>DESPACHO 4</t>
  </si>
  <si>
    <t>DESPACHO 5</t>
  </si>
  <si>
    <t>DESP. 3-4-5-ZONA DIAFANA</t>
  </si>
  <si>
    <t>3/4/5/6</t>
  </si>
  <si>
    <t>DESPACHO 1</t>
  </si>
  <si>
    <t>DESPACHO 7</t>
  </si>
  <si>
    <t>DESPACHO 8</t>
  </si>
  <si>
    <t>DESPACHO JEFA</t>
  </si>
  <si>
    <t>DESP. 1-7-8-JEFA</t>
  </si>
  <si>
    <t>1/7/8/10</t>
  </si>
  <si>
    <t>SALA DIAFANA</t>
  </si>
  <si>
    <t>VENTILACIÓN</t>
  </si>
  <si>
    <t>EXTRACCIÓN</t>
  </si>
  <si>
    <t>POT.FRIG.INT. (KW)</t>
  </si>
  <si>
    <t>C/ SIMON BOLIVAR</t>
  </si>
  <si>
    <t>AUDITORIO</t>
  </si>
  <si>
    <t>AIRLAN</t>
  </si>
  <si>
    <t>CLIMATIZADORA</t>
  </si>
  <si>
    <t>DISITRITO CENTRO</t>
  </si>
  <si>
    <t>C/ NIFÚ-NIFÁ Nº32 PL. BAJA</t>
  </si>
  <si>
    <t>DESPACHOS</t>
  </si>
  <si>
    <t>5/6</t>
  </si>
  <si>
    <t>PARTICIPACIÓN CIUDADANA</t>
  </si>
  <si>
    <t>C/ NIFÚ-NIFÁ Nº32</t>
  </si>
  <si>
    <t>C/ NIFÚ-NIFÁ Nº33</t>
  </si>
  <si>
    <t>C/ NIFÚ-NIFÁ Nº34</t>
  </si>
  <si>
    <t>C/ NIFÚ-NIFÁ Nº35</t>
  </si>
  <si>
    <t>C/ NIFÚ-NIFÁ Nº36</t>
  </si>
  <si>
    <t>C/ NIFÚ-NIFÁ Nº37</t>
  </si>
  <si>
    <t>OMIC</t>
  </si>
  <si>
    <t>C/ TANAUSU Nº 2</t>
  </si>
  <si>
    <t>EXTERIOR</t>
  </si>
  <si>
    <t>AVDA. 3 DE MAYO 83</t>
  </si>
  <si>
    <t>DESPACHO CONTINUO TECNICO</t>
  </si>
  <si>
    <t>DESP. TECNICO Y CONTINUO</t>
  </si>
  <si>
    <t>DESPACHO GESTION DE PLANES</t>
  </si>
  <si>
    <t>3</t>
  </si>
  <si>
    <t>DESPACHO MARGARITA</t>
  </si>
  <si>
    <t>4</t>
  </si>
  <si>
    <t>DESP. GESTION Y MARGARITA</t>
  </si>
  <si>
    <t>5</t>
  </si>
  <si>
    <t>AULA DE FORMACION</t>
  </si>
  <si>
    <t>6</t>
  </si>
  <si>
    <t>7</t>
  </si>
  <si>
    <t>SALA DE DESCANSO Y TV</t>
  </si>
  <si>
    <t>8</t>
  </si>
  <si>
    <t>JEFE DE AGRUPACION</t>
  </si>
  <si>
    <t>9</t>
  </si>
  <si>
    <t>AYTO. PARQUE LA GRANJA</t>
  </si>
  <si>
    <t>CPD</t>
  </si>
  <si>
    <t>CONDENSADORA SISTEMA VRF</t>
  </si>
  <si>
    <t>3 - 9</t>
  </si>
  <si>
    <t>VENTILACION PLANTA ALTA</t>
  </si>
  <si>
    <t>SPACE PF</t>
  </si>
  <si>
    <t>10</t>
  </si>
  <si>
    <t>ROOFTOP</t>
  </si>
  <si>
    <t>11</t>
  </si>
  <si>
    <t>12</t>
  </si>
  <si>
    <t>ARCHIVO CENTRAL</t>
  </si>
  <si>
    <t>13</t>
  </si>
  <si>
    <t>PRINCIPAL</t>
  </si>
  <si>
    <t>HALL ENTRADA PRINCIPAL</t>
  </si>
  <si>
    <t>14</t>
  </si>
  <si>
    <t>SALA ACRISTALADA</t>
  </si>
  <si>
    <t>15</t>
  </si>
  <si>
    <t>TEATRO GUIMERA</t>
  </si>
  <si>
    <t>ALA SUR</t>
  </si>
  <si>
    <t>TRANE</t>
  </si>
  <si>
    <t>ALA ESTE</t>
  </si>
  <si>
    <t>TECNIVEL</t>
  </si>
  <si>
    <t>UTA</t>
  </si>
  <si>
    <t>INCLUIDO EN EL IMPORTE DE LA ENFRIADORA</t>
  </si>
  <si>
    <t>ALA ESTE SALA POLIVALENTE</t>
  </si>
  <si>
    <t>ALA OESTE SALA POLIVALENTE</t>
  </si>
  <si>
    <t>ALA OESTE</t>
  </si>
  <si>
    <t>TRAMOLLA</t>
  </si>
  <si>
    <t>IMPORTE OFERTADO POR MES, IGIC EXCLUIDO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</si>
  <si>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</si>
  <si>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</si>
  <si>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</si>
  <si>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</si>
  <si>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</si>
  <si>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</si>
  <si>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</si>
  <si>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</si>
  <si>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</si>
  <si>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</si>
  <si>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</si>
  <si>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</si>
  <si>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IGIC MES</t>
  </si>
  <si>
    <t>IMPORTE TOTAL OFERTADO POR MES, IGIC INCLUIDO</t>
  </si>
  <si>
    <t>IMPORTE TOTAL OFERTADO ANUAL, IGIC EXCLUIDO</t>
  </si>
  <si>
    <t>……………………………………………………………………………………………………………………………………..</t>
  </si>
  <si>
    <t>IGIC ANUAL</t>
  </si>
  <si>
    <t>PALACIO MUNICIPAL DEPORTES</t>
  </si>
  <si>
    <t>1X1 VELO. FIJA</t>
  </si>
  <si>
    <t>P &lt; 1Kw</t>
  </si>
  <si>
    <t>1 &lt;= P &lt; 3Kw</t>
  </si>
  <si>
    <t>3 &lt;= P &lt; 5Kw</t>
  </si>
  <si>
    <t>5 &lt;= P &lt; 7Kw</t>
  </si>
  <si>
    <t>7 &lt;= P &lt; 10Kw</t>
  </si>
  <si>
    <t>10 &lt;= P &lt; 14Kw</t>
  </si>
  <si>
    <t>14 &lt;= P &lt; 18Kw</t>
  </si>
  <si>
    <t>18 &lt;= P &lt; 25Kw</t>
  </si>
  <si>
    <t>25 &lt;= P &lt; 50Kw</t>
  </si>
  <si>
    <t>50 &lt;= P &lt; 100Kw</t>
  </si>
  <si>
    <t>200 &lt;= P</t>
  </si>
  <si>
    <t>POLICÍA LOCAL AV. TRES DE MAYO</t>
  </si>
  <si>
    <t>POLICÍA LOCAL AÑAZA</t>
  </si>
  <si>
    <t>OFICINA UTS / OIAC AÑAZA</t>
  </si>
  <si>
    <t>ALMACÉN MUNICIPAL</t>
  </si>
  <si>
    <t>OFICINA UTS BARRIO DE LA SALUD</t>
  </si>
  <si>
    <t>OFICINA UTS / OIAC SAN ANDRÉS</t>
  </si>
  <si>
    <t>OFICINA DISTRITO SUROESTE</t>
  </si>
  <si>
    <t>OFICINA UTS OFRA</t>
  </si>
  <si>
    <t>AYUNTAMIENTO GENERAL ANTEQUERA</t>
  </si>
  <si>
    <t>PALACIO MUNICIPAL</t>
  </si>
  <si>
    <t>AYUNTAMIENTO OFRA</t>
  </si>
  <si>
    <t>POLICÍA LOCAL BARRIO DEL PERÚ</t>
  </si>
  <si>
    <t>BANDA MÚSICA VIERA Y CLAVIJO</t>
  </si>
  <si>
    <t>UNIPOL</t>
  </si>
  <si>
    <t>INSTITUTO MUNICIPAL DE ATENCIÓN SOCIAL (IMAS)</t>
  </si>
  <si>
    <t>EDIFICIO FIDES</t>
  </si>
  <si>
    <t>OFICINA SINDICATOS</t>
  </si>
  <si>
    <t>ORGANISMO AUTÓNOMO DE FIESTAS</t>
  </si>
  <si>
    <t>BIBLIOTECA GARCÍA LORCA</t>
  </si>
  <si>
    <t>ORGANISMO AUTÓNOMO DE CULTURA</t>
  </si>
  <si>
    <t>OFICINA DISTRITO ANAGA (INFOBOX)</t>
  </si>
  <si>
    <t>OFICINA UTS / OIAC SUROESTE</t>
  </si>
  <si>
    <t>ESCUELA MUNICIPAL DE MÚSICA SIXTO MACHADO</t>
  </si>
  <si>
    <t>OFICINA DISTRITO CENTRO / PARTICIPACIÓN CIUDADANA /OMIC</t>
  </si>
  <si>
    <t>OFICINA OIAC SALUD LA SALLE</t>
  </si>
  <si>
    <t>OFICINA PROTECCIÓN CIVIL</t>
  </si>
  <si>
    <t>AYUNTAMIENTO PARQUE LA GRANJA</t>
  </si>
  <si>
    <t>TEATRO GUIMERÁ</t>
  </si>
  <si>
    <t>ORGANISMO AUTÓNOMO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</si>
</sst>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2" borderId="0" xfId="0" applyFill="1" applyAlignment="1" applyProtection="1">
      <alignment horizontal="center" vertical="center"/>
    </xf>
    <xf numFmtId="164" fontId="0" fillId="0" borderId="0" xfId="0" applyNumberFormat="1" applyProtection="1"/>
    <xf numFmtId="0" fontId="1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164" fontId="0" fillId="0" borderId="0" xfId="0" applyNumberFormat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distributed"/>
    </xf>
    <xf numFmtId="0" fontId="6" fillId="0" borderId="11" xfId="0" applyFont="1" applyFill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164" fontId="6" fillId="0" borderId="11" xfId="0" applyNumberFormat="1" applyFont="1" applyFill="1" applyBorder="1" applyAlignment="1" applyProtection="1">
      <alignment horizontal="center" vertical="distributed"/>
    </xf>
    <xf numFmtId="0" fontId="6" fillId="0" borderId="11" xfId="0" applyFont="1" applyBorder="1" applyAlignment="1" applyProtection="1">
      <alignment horizontal="center" vertical="distributed"/>
    </xf>
    <xf numFmtId="164" fontId="7" fillId="0" borderId="11" xfId="0" applyNumberFormat="1" applyFont="1" applyBorder="1" applyAlignment="1" applyProtection="1">
      <alignment horizontal="center" vertical="distributed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2" fontId="6" fillId="0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distributed"/>
    </xf>
    <xf numFmtId="0" fontId="6" fillId="0" borderId="15" xfId="0" applyFont="1" applyBorder="1" applyAlignment="1" applyProtection="1">
      <alignment horizontal="center" vertical="distributed"/>
    </xf>
    <xf numFmtId="164" fontId="7" fillId="0" borderId="15" xfId="0" applyNumberFormat="1" applyFont="1" applyBorder="1" applyAlignment="1" applyProtection="1">
      <alignment horizontal="center" vertical="distributed"/>
    </xf>
    <xf numFmtId="0" fontId="0" fillId="0" borderId="10" xfId="0" applyBorder="1" applyProtection="1"/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49" fontId="6" fillId="0" borderId="12" xfId="1" applyNumberFormat="1" applyFont="1" applyFill="1" applyBorder="1" applyAlignment="1" applyProtection="1">
      <alignment horizontal="center" vertical="center" wrapText="1"/>
    </xf>
    <xf numFmtId="2" fontId="6" fillId="0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49" fontId="6" fillId="2" borderId="13" xfId="1" applyNumberFormat="1" applyFont="1" applyFill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>
      <alignment horizontal="center"/>
    </xf>
    <xf numFmtId="2" fontId="6" fillId="0" borderId="0" xfId="1" applyNumberFormat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horizontal="center" vertical="distributed"/>
    </xf>
    <xf numFmtId="0" fontId="6" fillId="0" borderId="0" xfId="0" applyFont="1" applyBorder="1" applyAlignment="1" applyProtection="1">
      <alignment horizontal="center" vertical="distributed"/>
    </xf>
    <xf numFmtId="164" fontId="7" fillId="0" borderId="0" xfId="0" applyNumberFormat="1" applyFont="1" applyBorder="1" applyAlignment="1" applyProtection="1">
      <alignment horizontal="center" vertical="distributed"/>
    </xf>
    <xf numFmtId="2" fontId="7" fillId="0" borderId="1" xfId="0" applyNumberFormat="1" applyFont="1" applyFill="1" applyBorder="1" applyAlignment="1" applyProtection="1">
      <alignment horizontal="center" vertical="distributed"/>
    </xf>
    <xf numFmtId="0" fontId="8" fillId="2" borderId="0" xfId="0" applyFont="1" applyFill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distributed"/>
    </xf>
    <xf numFmtId="0" fontId="9" fillId="0" borderId="0" xfId="0" applyFont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2" fontId="6" fillId="0" borderId="12" xfId="0" applyNumberFormat="1" applyFont="1" applyBorder="1" applyAlignment="1" applyProtection="1">
      <alignment horizontal="center" vertical="center" wrapText="1"/>
    </xf>
    <xf numFmtId="164" fontId="6" fillId="0" borderId="16" xfId="0" applyNumberFormat="1" applyFont="1" applyFill="1" applyBorder="1" applyAlignment="1" applyProtection="1">
      <alignment horizontal="center" vertical="distributed"/>
    </xf>
    <xf numFmtId="0" fontId="6" fillId="0" borderId="16" xfId="0" applyFont="1" applyBorder="1" applyAlignment="1" applyProtection="1">
      <alignment horizontal="center" vertical="distributed"/>
    </xf>
    <xf numFmtId="164" fontId="7" fillId="0" borderId="16" xfId="0" applyNumberFormat="1" applyFont="1" applyBorder="1" applyAlignment="1" applyProtection="1">
      <alignment horizontal="center" vertical="distributed"/>
    </xf>
    <xf numFmtId="0" fontId="6" fillId="2" borderId="0" xfId="0" applyFont="1" applyFill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 vertical="distributed"/>
    </xf>
    <xf numFmtId="0" fontId="6" fillId="0" borderId="19" xfId="0" applyFont="1" applyFill="1" applyBorder="1" applyAlignment="1" applyProtection="1">
      <alignment horizontal="center" vertical="distributed"/>
    </xf>
    <xf numFmtId="164" fontId="7" fillId="0" borderId="19" xfId="0" applyNumberFormat="1" applyFont="1" applyFill="1" applyBorder="1" applyAlignment="1" applyProtection="1">
      <alignment horizontal="center" vertical="distributed"/>
    </xf>
    <xf numFmtId="0" fontId="0" fillId="0" borderId="0" xfId="0" applyBorder="1" applyProtection="1"/>
    <xf numFmtId="49" fontId="6" fillId="2" borderId="0" xfId="0" applyNumberFormat="1" applyFont="1" applyFill="1" applyBorder="1" applyAlignment="1" applyProtection="1">
      <alignment horizontal="center" vertical="center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distributed"/>
    </xf>
    <xf numFmtId="0" fontId="6" fillId="0" borderId="19" xfId="0" applyFont="1" applyBorder="1" applyAlignment="1" applyProtection="1">
      <alignment horizontal="center" vertical="distributed"/>
    </xf>
    <xf numFmtId="164" fontId="7" fillId="0" borderId="19" xfId="0" applyNumberFormat="1" applyFont="1" applyBorder="1" applyAlignment="1" applyProtection="1">
      <alignment horizontal="center" vertical="distributed"/>
    </xf>
    <xf numFmtId="0" fontId="0" fillId="0" borderId="0" xfId="0" applyFill="1" applyProtection="1"/>
    <xf numFmtId="0" fontId="6" fillId="0" borderId="11" xfId="0" applyFont="1" applyBorder="1" applyAlignment="1" applyProtection="1">
      <alignment horizontal="center" vertical="distributed" wrapText="1"/>
    </xf>
    <xf numFmtId="49" fontId="6" fillId="0" borderId="11" xfId="0" applyNumberFormat="1" applyFont="1" applyBorder="1" applyAlignment="1" applyProtection="1">
      <alignment horizontal="center" vertical="distributed"/>
    </xf>
    <xf numFmtId="2" fontId="6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distributed" wrapText="1"/>
    </xf>
    <xf numFmtId="0" fontId="6" fillId="0" borderId="12" xfId="0" applyFont="1" applyBorder="1" applyAlignment="1" applyProtection="1">
      <alignment horizontal="center" vertical="distributed"/>
    </xf>
    <xf numFmtId="49" fontId="6" fillId="0" borderId="12" xfId="0" applyNumberFormat="1" applyFont="1" applyBorder="1" applyAlignment="1" applyProtection="1">
      <alignment horizontal="center" vertical="distributed"/>
    </xf>
    <xf numFmtId="0" fontId="1" fillId="0" borderId="0" xfId="0" applyFont="1" applyProtection="1"/>
    <xf numFmtId="0" fontId="6" fillId="5" borderId="20" xfId="0" applyFont="1" applyFill="1" applyBorder="1" applyAlignment="1" applyProtection="1">
      <alignment horizontal="center" vertical="center" wrapText="1"/>
    </xf>
    <xf numFmtId="0" fontId="6" fillId="0" borderId="12" xfId="0" quotePrefix="1" applyFont="1" applyFill="1" applyBorder="1" applyAlignment="1" applyProtection="1">
      <alignment horizontal="center" vertical="center" wrapText="1"/>
    </xf>
    <xf numFmtId="2" fontId="6" fillId="0" borderId="12" xfId="0" quotePrefix="1" applyNumberFormat="1" applyFont="1" applyFill="1" applyBorder="1" applyAlignment="1" applyProtection="1">
      <alignment horizontal="center" vertical="center" wrapText="1"/>
    </xf>
    <xf numFmtId="0" fontId="6" fillId="2" borderId="0" xfId="0" quotePrefix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distributed" wrapText="1"/>
    </xf>
    <xf numFmtId="0" fontId="6" fillId="0" borderId="11" xfId="0" applyFont="1" applyFill="1" applyBorder="1" applyAlignment="1" applyProtection="1">
      <alignment horizontal="center" vertical="distributed"/>
    </xf>
    <xf numFmtId="49" fontId="6" fillId="0" borderId="11" xfId="0" applyNumberFormat="1" applyFont="1" applyFill="1" applyBorder="1" applyAlignment="1" applyProtection="1">
      <alignment horizontal="center" vertical="distributed"/>
    </xf>
    <xf numFmtId="2" fontId="6" fillId="0" borderId="11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distributed" wrapText="1"/>
    </xf>
    <xf numFmtId="0" fontId="6" fillId="0" borderId="12" xfId="0" applyFont="1" applyFill="1" applyBorder="1" applyAlignment="1" applyProtection="1">
      <alignment horizontal="center" vertical="distributed"/>
    </xf>
    <xf numFmtId="49" fontId="6" fillId="0" borderId="12" xfId="0" applyNumberFormat="1" applyFont="1" applyFill="1" applyBorder="1" applyAlignment="1" applyProtection="1">
      <alignment horizontal="center" vertical="distributed"/>
    </xf>
    <xf numFmtId="0" fontId="6" fillId="0" borderId="12" xfId="0" applyFont="1" applyFill="1" applyBorder="1" applyAlignment="1" applyProtection="1">
      <alignment horizontal="center"/>
    </xf>
    <xf numFmtId="2" fontId="6" fillId="0" borderId="12" xfId="0" applyNumberFormat="1" applyFont="1" applyFill="1" applyBorder="1" applyAlignment="1" applyProtection="1">
      <alignment horizontal="center" vertical="distributed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distributed" wrapText="1"/>
    </xf>
    <xf numFmtId="0" fontId="6" fillId="0" borderId="0" xfId="0" applyFont="1" applyFill="1" applyBorder="1" applyAlignment="1" applyProtection="1">
      <alignment horizontal="center" vertical="distributed"/>
    </xf>
    <xf numFmtId="49" fontId="6" fillId="0" borderId="0" xfId="0" applyNumberFormat="1" applyFont="1" applyFill="1" applyBorder="1" applyAlignment="1" applyProtection="1">
      <alignment horizontal="center" vertical="distributed"/>
    </xf>
    <xf numFmtId="2" fontId="6" fillId="0" borderId="0" xfId="0" applyNumberFormat="1" applyFont="1" applyFill="1" applyBorder="1" applyAlignment="1" applyProtection="1">
      <alignment horizontal="center" vertical="distributed"/>
    </xf>
    <xf numFmtId="0" fontId="7" fillId="2" borderId="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distributed"/>
    </xf>
    <xf numFmtId="164" fontId="7" fillId="0" borderId="0" xfId="0" applyNumberFormat="1" applyFont="1" applyFill="1" applyBorder="1" applyAlignment="1" applyProtection="1">
      <alignment horizontal="center" vertical="distributed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5" fontId="11" fillId="0" borderId="12" xfId="0" applyNumberFormat="1" applyFont="1" applyBorder="1" applyAlignment="1" applyProtection="1">
      <alignment horizontal="center" vertical="center" wrapText="1"/>
    </xf>
    <xf numFmtId="164" fontId="11" fillId="0" borderId="12" xfId="0" applyNumberFormat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165" fontId="11" fillId="0" borderId="0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distributed" wrapText="1"/>
      <protection locked="0"/>
    </xf>
    <xf numFmtId="0" fontId="6" fillId="0" borderId="12" xfId="0" applyFont="1" applyBorder="1" applyAlignment="1" applyProtection="1">
      <alignment horizontal="center" vertical="distributed" wrapText="1"/>
      <protection locked="0"/>
    </xf>
    <xf numFmtId="0" fontId="6" fillId="0" borderId="12" xfId="0" applyFont="1" applyFill="1" applyBorder="1" applyAlignment="1" applyProtection="1">
      <alignment horizontal="center" vertical="distributed" wrapText="1"/>
      <protection locked="0"/>
    </xf>
    <xf numFmtId="49" fontId="6" fillId="0" borderId="11" xfId="0" applyNumberFormat="1" applyFont="1" applyBorder="1" applyAlignment="1" applyProtection="1">
      <alignment horizontal="center" vertical="distributed" wrapText="1"/>
      <protection locked="0"/>
    </xf>
    <xf numFmtId="0" fontId="2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1" fillId="0" borderId="0" xfId="0" applyFont="1" applyAlignment="1" applyProtection="1"/>
    <xf numFmtId="0" fontId="0" fillId="0" borderId="0" xfId="0" applyAlignment="1" applyProtection="1"/>
    <xf numFmtId="0" fontId="6" fillId="0" borderId="17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4" borderId="17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3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4" fillId="0" borderId="4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37"/>
  <sheetViews>
    <sheetView tabSelected="1" zoomScale="85" zoomScaleNormal="85" workbookViewId="0">
      <selection activeCell="D708" sqref="D708"/>
    </sheetView>
  </sheetViews>
  <sheetFormatPr baseColWidth="10" defaultRowHeight="12.75" outlineLevelRow="1" x14ac:dyDescent="0.2"/>
  <cols>
    <col min="1" max="1" width="6" style="1" customWidth="1"/>
    <col min="2" max="2" width="15.140625" style="2" customWidth="1"/>
    <col min="3" max="3" width="15" style="3" customWidth="1"/>
    <col min="4" max="4" width="13.7109375" style="3" customWidth="1"/>
    <col min="5" max="9" width="13.7109375" style="1" customWidth="1"/>
    <col min="10" max="10" width="13.7109375" style="4" customWidth="1"/>
    <col min="11" max="11" width="13.7109375" style="5" customWidth="1"/>
    <col min="12" max="12" width="13.7109375" style="1" customWidth="1"/>
    <col min="13" max="13" width="13.7109375" style="5" customWidth="1"/>
    <col min="14" max="15" width="16.7109375" style="1" customWidth="1"/>
    <col min="16" max="16384" width="11.42578125" style="1"/>
  </cols>
  <sheetData>
    <row r="2" spans="2:13" ht="18" x14ac:dyDescent="0.2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4" spans="2:13" x14ac:dyDescent="0.2">
      <c r="B4" s="161" t="s">
        <v>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2:13" x14ac:dyDescent="0.2"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8"/>
    </row>
    <row r="6" spans="2:13" x14ac:dyDescent="0.2">
      <c r="B6" s="161" t="s">
        <v>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2:13" ht="13.5" thickBot="1" x14ac:dyDescent="0.25"/>
    <row r="8" spans="2:13" ht="43.5" customHeight="1" thickBot="1" x14ac:dyDescent="0.25">
      <c r="B8" s="9" t="s">
        <v>3</v>
      </c>
      <c r="C8" s="9" t="s">
        <v>414</v>
      </c>
      <c r="D8" s="9" t="s">
        <v>415</v>
      </c>
      <c r="E8" s="9" t="s">
        <v>416</v>
      </c>
      <c r="F8" s="9" t="s">
        <v>417</v>
      </c>
      <c r="G8" s="9" t="s">
        <v>418</v>
      </c>
      <c r="H8" s="9" t="s">
        <v>419</v>
      </c>
      <c r="I8" s="9" t="s">
        <v>420</v>
      </c>
      <c r="J8" s="9" t="s">
        <v>421</v>
      </c>
      <c r="K8" s="10" t="s">
        <v>422</v>
      </c>
      <c r="L8" s="9" t="s">
        <v>423</v>
      </c>
      <c r="M8" s="10" t="s">
        <v>424</v>
      </c>
    </row>
    <row r="9" spans="2:13" ht="13.5" thickBot="1" x14ac:dyDescent="0.25">
      <c r="B9" s="11"/>
      <c r="C9" s="11"/>
      <c r="D9" s="11"/>
      <c r="E9" s="11"/>
      <c r="F9" s="11"/>
      <c r="G9" s="11"/>
      <c r="H9" s="11"/>
      <c r="I9" s="11"/>
      <c r="J9" s="11"/>
      <c r="K9" s="12"/>
      <c r="L9" s="11"/>
      <c r="M9" s="12"/>
    </row>
    <row r="10" spans="2:13" ht="13.5" hidden="1" outlineLevel="1" thickBot="1" x14ac:dyDescent="0.25">
      <c r="B10" s="13" t="s">
        <v>4</v>
      </c>
      <c r="C10" s="14">
        <v>0</v>
      </c>
      <c r="D10" s="14">
        <v>1</v>
      </c>
      <c r="E10" s="14">
        <v>3</v>
      </c>
      <c r="F10" s="14">
        <v>5</v>
      </c>
      <c r="G10" s="14">
        <v>7</v>
      </c>
      <c r="H10" s="14">
        <v>10</v>
      </c>
      <c r="I10" s="14">
        <v>14</v>
      </c>
      <c r="J10" s="14">
        <v>18</v>
      </c>
      <c r="K10" s="15">
        <v>25</v>
      </c>
      <c r="L10" s="14">
        <v>50</v>
      </c>
      <c r="M10" s="15">
        <v>200</v>
      </c>
    </row>
    <row r="11" spans="2:13" ht="23.1" customHeight="1" collapsed="1" thickBot="1" x14ac:dyDescent="0.25"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4" spans="2:13" ht="18" x14ac:dyDescent="0.2">
      <c r="B14" s="146" t="s">
        <v>5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6" spans="2:13" ht="13.5" thickBot="1" x14ac:dyDescent="0.25"/>
    <row r="17" spans="1:13" ht="42" customHeight="1" thickBot="1" x14ac:dyDescent="0.25">
      <c r="B17" s="18">
        <v>1</v>
      </c>
      <c r="C17" s="147" t="s">
        <v>425</v>
      </c>
      <c r="D17" s="148"/>
      <c r="E17" s="148"/>
      <c r="F17" s="148"/>
      <c r="G17" s="148"/>
      <c r="H17" s="148"/>
      <c r="I17" s="148"/>
      <c r="J17" s="163"/>
      <c r="K17" s="149"/>
      <c r="L17" s="149"/>
      <c r="M17" s="150"/>
    </row>
    <row r="18" spans="1:13" ht="60.75" thickBot="1" x14ac:dyDescent="0.25">
      <c r="B18" s="19" t="s">
        <v>6</v>
      </c>
      <c r="C18" s="20" t="s">
        <v>7</v>
      </c>
      <c r="D18" s="20" t="s">
        <v>8</v>
      </c>
      <c r="E18" s="21" t="s">
        <v>9</v>
      </c>
      <c r="F18" s="20" t="s">
        <v>10</v>
      </c>
      <c r="G18" s="22" t="s">
        <v>11</v>
      </c>
      <c r="H18" s="20" t="s">
        <v>12</v>
      </c>
      <c r="I18" s="20" t="s">
        <v>13</v>
      </c>
      <c r="J18" s="23"/>
      <c r="K18" s="24" t="s">
        <v>14</v>
      </c>
      <c r="L18" s="19" t="s">
        <v>15</v>
      </c>
      <c r="M18" s="24" t="s">
        <v>16</v>
      </c>
    </row>
    <row r="19" spans="1:13" ht="23.1" customHeight="1" x14ac:dyDescent="0.2">
      <c r="A19" s="25"/>
      <c r="B19" s="26" t="s">
        <v>17</v>
      </c>
      <c r="C19" s="26" t="s">
        <v>18</v>
      </c>
      <c r="D19" s="26" t="s">
        <v>19</v>
      </c>
      <c r="E19" s="26" t="s">
        <v>20</v>
      </c>
      <c r="F19" s="26">
        <v>1</v>
      </c>
      <c r="G19" s="27" t="s">
        <v>21</v>
      </c>
      <c r="H19" s="28">
        <v>6.1</v>
      </c>
      <c r="I19" s="29" t="s">
        <v>22</v>
      </c>
      <c r="J19" s="30"/>
      <c r="K19" s="31">
        <f>IF((H19&lt;&gt;0),HLOOKUP(H19,$B$10:$M$11,2),0)</f>
        <v>0</v>
      </c>
      <c r="L19" s="32">
        <v>12</v>
      </c>
      <c r="M19" s="33">
        <f>L19*K19</f>
        <v>0</v>
      </c>
    </row>
    <row r="20" spans="1:13" ht="23.1" customHeight="1" x14ac:dyDescent="0.2">
      <c r="A20" s="25"/>
      <c r="B20" s="26" t="s">
        <v>17</v>
      </c>
      <c r="C20" s="29" t="s">
        <v>18</v>
      </c>
      <c r="D20" s="29" t="s">
        <v>19</v>
      </c>
      <c r="E20" s="29" t="s">
        <v>20</v>
      </c>
      <c r="F20" s="29">
        <v>2</v>
      </c>
      <c r="G20" s="34" t="s">
        <v>21</v>
      </c>
      <c r="H20" s="35">
        <v>6.1</v>
      </c>
      <c r="I20" s="29" t="s">
        <v>22</v>
      </c>
      <c r="J20" s="30"/>
      <c r="K20" s="31">
        <f t="shared" ref="K20:K74" si="0">IF((H20&lt;&gt;0),HLOOKUP(H20,$B$10:$M$11,2),0)</f>
        <v>0</v>
      </c>
      <c r="L20" s="32">
        <v>12</v>
      </c>
      <c r="M20" s="33">
        <f t="shared" ref="M20:M74" si="1">L20*K20</f>
        <v>0</v>
      </c>
    </row>
    <row r="21" spans="1:13" ht="23.1" customHeight="1" x14ac:dyDescent="0.2">
      <c r="A21" s="25"/>
      <c r="B21" s="26" t="s">
        <v>17</v>
      </c>
      <c r="C21" s="29" t="s">
        <v>18</v>
      </c>
      <c r="D21" s="29" t="s">
        <v>19</v>
      </c>
      <c r="E21" s="29" t="s">
        <v>20</v>
      </c>
      <c r="F21" s="29">
        <v>3</v>
      </c>
      <c r="G21" s="34" t="s">
        <v>21</v>
      </c>
      <c r="H21" s="35">
        <v>6.1</v>
      </c>
      <c r="I21" s="29" t="s">
        <v>22</v>
      </c>
      <c r="J21" s="30"/>
      <c r="K21" s="31">
        <f t="shared" si="0"/>
        <v>0</v>
      </c>
      <c r="L21" s="32">
        <v>12</v>
      </c>
      <c r="M21" s="33">
        <f t="shared" si="1"/>
        <v>0</v>
      </c>
    </row>
    <row r="22" spans="1:13" ht="23.1" customHeight="1" x14ac:dyDescent="0.2">
      <c r="A22" s="25"/>
      <c r="B22" s="26" t="s">
        <v>17</v>
      </c>
      <c r="C22" s="29" t="s">
        <v>18</v>
      </c>
      <c r="D22" s="29" t="s">
        <v>19</v>
      </c>
      <c r="E22" s="29" t="s">
        <v>20</v>
      </c>
      <c r="F22" s="29">
        <v>4</v>
      </c>
      <c r="G22" s="34" t="s">
        <v>21</v>
      </c>
      <c r="H22" s="35">
        <v>2.2000000000000002</v>
      </c>
      <c r="I22" s="29" t="s">
        <v>22</v>
      </c>
      <c r="J22" s="30"/>
      <c r="K22" s="31">
        <f t="shared" si="0"/>
        <v>0</v>
      </c>
      <c r="L22" s="32">
        <v>12</v>
      </c>
      <c r="M22" s="33">
        <f t="shared" si="1"/>
        <v>0</v>
      </c>
    </row>
    <row r="23" spans="1:13" ht="23.1" customHeight="1" x14ac:dyDescent="0.2">
      <c r="A23" s="25"/>
      <c r="B23" s="26" t="s">
        <v>17</v>
      </c>
      <c r="C23" s="29" t="s">
        <v>18</v>
      </c>
      <c r="D23" s="29" t="s">
        <v>19</v>
      </c>
      <c r="E23" s="29" t="s">
        <v>20</v>
      </c>
      <c r="F23" s="29">
        <v>5</v>
      </c>
      <c r="G23" s="34" t="s">
        <v>21</v>
      </c>
      <c r="H23" s="35"/>
      <c r="I23" s="29" t="s">
        <v>22</v>
      </c>
      <c r="J23" s="36"/>
      <c r="K23" s="37"/>
      <c r="L23" s="38"/>
      <c r="M23" s="39"/>
    </row>
    <row r="24" spans="1:13" ht="23.1" customHeight="1" x14ac:dyDescent="0.2">
      <c r="A24" s="25"/>
      <c r="B24" s="26" t="s">
        <v>17</v>
      </c>
      <c r="C24" s="29" t="s">
        <v>18</v>
      </c>
      <c r="D24" s="29" t="s">
        <v>19</v>
      </c>
      <c r="E24" s="29" t="s">
        <v>23</v>
      </c>
      <c r="F24" s="29">
        <v>6</v>
      </c>
      <c r="G24" s="34" t="s">
        <v>24</v>
      </c>
      <c r="H24" s="35" t="s">
        <v>4</v>
      </c>
      <c r="I24" s="29" t="s">
        <v>22</v>
      </c>
      <c r="J24" s="30"/>
      <c r="K24" s="31">
        <f t="shared" si="0"/>
        <v>0</v>
      </c>
      <c r="L24" s="32">
        <v>12</v>
      </c>
      <c r="M24" s="33">
        <f t="shared" si="1"/>
        <v>0</v>
      </c>
    </row>
    <row r="25" spans="1:13" ht="23.1" customHeight="1" x14ac:dyDescent="0.2">
      <c r="A25" s="40"/>
      <c r="B25" s="26" t="s">
        <v>25</v>
      </c>
      <c r="C25" s="29" t="s">
        <v>18</v>
      </c>
      <c r="D25" s="29" t="s">
        <v>26</v>
      </c>
      <c r="E25" s="29" t="s">
        <v>27</v>
      </c>
      <c r="F25" s="29">
        <v>5</v>
      </c>
      <c r="G25" s="34" t="s">
        <v>28</v>
      </c>
      <c r="H25" s="35">
        <v>7.03</v>
      </c>
      <c r="I25" s="29" t="s">
        <v>29</v>
      </c>
      <c r="J25" s="30"/>
      <c r="K25" s="31">
        <f t="shared" si="0"/>
        <v>0</v>
      </c>
      <c r="L25" s="32">
        <v>12</v>
      </c>
      <c r="M25" s="33">
        <f t="shared" si="1"/>
        <v>0</v>
      </c>
    </row>
    <row r="26" spans="1:13" ht="23.1" customHeight="1" x14ac:dyDescent="0.2">
      <c r="B26" s="41" t="s">
        <v>30</v>
      </c>
      <c r="C26" s="42" t="s">
        <v>31</v>
      </c>
      <c r="D26" s="42" t="s">
        <v>32</v>
      </c>
      <c r="E26" s="42" t="s">
        <v>27</v>
      </c>
      <c r="F26" s="42">
        <v>1</v>
      </c>
      <c r="G26" s="43" t="s">
        <v>28</v>
      </c>
      <c r="H26" s="44">
        <v>2.63</v>
      </c>
      <c r="I26" s="42" t="s">
        <v>29</v>
      </c>
      <c r="J26" s="45"/>
      <c r="K26" s="31">
        <f t="shared" si="0"/>
        <v>0</v>
      </c>
      <c r="L26" s="32">
        <v>12</v>
      </c>
      <c r="M26" s="33">
        <f t="shared" si="1"/>
        <v>0</v>
      </c>
    </row>
    <row r="27" spans="1:13" ht="23.1" customHeight="1" x14ac:dyDescent="0.2">
      <c r="B27" s="41" t="s">
        <v>30</v>
      </c>
      <c r="C27" s="42" t="s">
        <v>31</v>
      </c>
      <c r="D27" s="42" t="s">
        <v>33</v>
      </c>
      <c r="E27" s="42" t="s">
        <v>27</v>
      </c>
      <c r="F27" s="42">
        <v>2</v>
      </c>
      <c r="G27" s="43" t="s">
        <v>34</v>
      </c>
      <c r="H27" s="44">
        <v>3.6</v>
      </c>
      <c r="I27" s="42" t="s">
        <v>29</v>
      </c>
      <c r="J27" s="45"/>
      <c r="K27" s="31">
        <f t="shared" si="0"/>
        <v>0</v>
      </c>
      <c r="L27" s="32">
        <v>12</v>
      </c>
      <c r="M27" s="33">
        <f t="shared" si="1"/>
        <v>0</v>
      </c>
    </row>
    <row r="28" spans="1:13" ht="23.1" customHeight="1" x14ac:dyDescent="0.2">
      <c r="B28" s="41" t="s">
        <v>30</v>
      </c>
      <c r="C28" s="42" t="s">
        <v>31</v>
      </c>
      <c r="D28" s="42" t="s">
        <v>35</v>
      </c>
      <c r="E28" s="42" t="s">
        <v>36</v>
      </c>
      <c r="F28" s="42">
        <v>3</v>
      </c>
      <c r="G28" s="43" t="s">
        <v>28</v>
      </c>
      <c r="H28" s="44">
        <v>9.1</v>
      </c>
      <c r="I28" s="42" t="s">
        <v>29</v>
      </c>
      <c r="J28" s="45"/>
      <c r="K28" s="31">
        <f t="shared" si="0"/>
        <v>0</v>
      </c>
      <c r="L28" s="32">
        <v>12</v>
      </c>
      <c r="M28" s="33">
        <f t="shared" si="1"/>
        <v>0</v>
      </c>
    </row>
    <row r="29" spans="1:13" ht="23.1" customHeight="1" x14ac:dyDescent="0.2">
      <c r="B29" s="41" t="s">
        <v>30</v>
      </c>
      <c r="C29" s="42" t="s">
        <v>31</v>
      </c>
      <c r="D29" s="42" t="s">
        <v>37</v>
      </c>
      <c r="E29" s="42" t="s">
        <v>27</v>
      </c>
      <c r="F29" s="42">
        <v>4</v>
      </c>
      <c r="G29" s="43" t="s">
        <v>28</v>
      </c>
      <c r="H29" s="44">
        <v>7.03</v>
      </c>
      <c r="I29" s="42" t="s">
        <v>22</v>
      </c>
      <c r="J29" s="45"/>
      <c r="K29" s="31">
        <f t="shared" si="0"/>
        <v>0</v>
      </c>
      <c r="L29" s="32">
        <v>12</v>
      </c>
      <c r="M29" s="33">
        <f t="shared" si="1"/>
        <v>0</v>
      </c>
    </row>
    <row r="30" spans="1:13" ht="23.1" customHeight="1" x14ac:dyDescent="0.2">
      <c r="B30" s="41" t="s">
        <v>30</v>
      </c>
      <c r="C30" s="42" t="s">
        <v>31</v>
      </c>
      <c r="D30" s="42" t="s">
        <v>37</v>
      </c>
      <c r="E30" s="42" t="s">
        <v>27</v>
      </c>
      <c r="F30" s="42">
        <v>5</v>
      </c>
      <c r="G30" s="43" t="s">
        <v>28</v>
      </c>
      <c r="H30" s="44">
        <v>5.28</v>
      </c>
      <c r="I30" s="42" t="s">
        <v>38</v>
      </c>
      <c r="J30" s="45"/>
      <c r="K30" s="31">
        <f t="shared" si="0"/>
        <v>0</v>
      </c>
      <c r="L30" s="32">
        <v>12</v>
      </c>
      <c r="M30" s="33">
        <f t="shared" si="1"/>
        <v>0</v>
      </c>
    </row>
    <row r="31" spans="1:13" ht="23.1" customHeight="1" x14ac:dyDescent="0.2">
      <c r="B31" s="41" t="s">
        <v>30</v>
      </c>
      <c r="C31" s="42" t="s">
        <v>31</v>
      </c>
      <c r="D31" s="42" t="s">
        <v>39</v>
      </c>
      <c r="E31" s="42" t="s">
        <v>27</v>
      </c>
      <c r="F31" s="42">
        <v>6</v>
      </c>
      <c r="G31" s="43" t="s">
        <v>28</v>
      </c>
      <c r="H31" s="44">
        <v>5.2750000000000004</v>
      </c>
      <c r="I31" s="42" t="s">
        <v>22</v>
      </c>
      <c r="J31" s="45"/>
      <c r="K31" s="31">
        <f t="shared" si="0"/>
        <v>0</v>
      </c>
      <c r="L31" s="32">
        <v>12</v>
      </c>
      <c r="M31" s="33">
        <f t="shared" si="1"/>
        <v>0</v>
      </c>
    </row>
    <row r="32" spans="1:13" ht="23.1" customHeight="1" x14ac:dyDescent="0.2">
      <c r="B32" s="41" t="s">
        <v>30</v>
      </c>
      <c r="C32" s="42" t="s">
        <v>31</v>
      </c>
      <c r="D32" s="42" t="s">
        <v>40</v>
      </c>
      <c r="E32" s="42" t="s">
        <v>27</v>
      </c>
      <c r="F32" s="42">
        <v>7</v>
      </c>
      <c r="G32" s="43" t="s">
        <v>28</v>
      </c>
      <c r="H32" s="44">
        <v>9.25</v>
      </c>
      <c r="I32" s="42" t="s">
        <v>29</v>
      </c>
      <c r="J32" s="45"/>
      <c r="K32" s="31">
        <f t="shared" si="0"/>
        <v>0</v>
      </c>
      <c r="L32" s="32">
        <v>12</v>
      </c>
      <c r="M32" s="33">
        <f t="shared" si="1"/>
        <v>0</v>
      </c>
    </row>
    <row r="33" spans="2:13" ht="23.1" customHeight="1" x14ac:dyDescent="0.2">
      <c r="B33" s="41" t="s">
        <v>30</v>
      </c>
      <c r="C33" s="42" t="s">
        <v>31</v>
      </c>
      <c r="D33" s="42" t="s">
        <v>40</v>
      </c>
      <c r="E33" s="42" t="s">
        <v>27</v>
      </c>
      <c r="F33" s="42">
        <v>8</v>
      </c>
      <c r="G33" s="43" t="s">
        <v>28</v>
      </c>
      <c r="H33" s="44">
        <v>11.6</v>
      </c>
      <c r="I33" s="42" t="s">
        <v>29</v>
      </c>
      <c r="J33" s="45"/>
      <c r="K33" s="31">
        <f t="shared" si="0"/>
        <v>0</v>
      </c>
      <c r="L33" s="32">
        <v>12</v>
      </c>
      <c r="M33" s="33">
        <f t="shared" si="1"/>
        <v>0</v>
      </c>
    </row>
    <row r="34" spans="2:13" ht="23.1" customHeight="1" x14ac:dyDescent="0.2">
      <c r="B34" s="41" t="s">
        <v>30</v>
      </c>
      <c r="C34" s="42" t="s">
        <v>31</v>
      </c>
      <c r="D34" s="42" t="s">
        <v>41</v>
      </c>
      <c r="E34" s="42" t="s">
        <v>27</v>
      </c>
      <c r="F34" s="42">
        <v>9</v>
      </c>
      <c r="G34" s="43" t="s">
        <v>34</v>
      </c>
      <c r="H34" s="44">
        <v>2.6</v>
      </c>
      <c r="I34" s="42" t="s">
        <v>29</v>
      </c>
      <c r="J34" s="45"/>
      <c r="K34" s="31">
        <f t="shared" si="0"/>
        <v>0</v>
      </c>
      <c r="L34" s="32">
        <v>12</v>
      </c>
      <c r="M34" s="33">
        <f t="shared" si="1"/>
        <v>0</v>
      </c>
    </row>
    <row r="35" spans="2:13" ht="33.75" x14ac:dyDescent="0.2">
      <c r="B35" s="41" t="s">
        <v>30</v>
      </c>
      <c r="C35" s="42" t="s">
        <v>31</v>
      </c>
      <c r="D35" s="42" t="s">
        <v>42</v>
      </c>
      <c r="E35" s="42" t="s">
        <v>27</v>
      </c>
      <c r="F35" s="43" t="s">
        <v>43</v>
      </c>
      <c r="G35" s="43" t="s">
        <v>44</v>
      </c>
      <c r="H35" s="44"/>
      <c r="I35" s="42" t="s">
        <v>29</v>
      </c>
      <c r="J35" s="46"/>
      <c r="K35" s="37"/>
      <c r="L35" s="38"/>
      <c r="M35" s="39"/>
    </row>
    <row r="36" spans="2:13" ht="23.1" customHeight="1" x14ac:dyDescent="0.2">
      <c r="B36" s="41" t="s">
        <v>30</v>
      </c>
      <c r="C36" s="42" t="s">
        <v>31</v>
      </c>
      <c r="D36" s="42" t="s">
        <v>45</v>
      </c>
      <c r="E36" s="42" t="s">
        <v>36</v>
      </c>
      <c r="F36" s="42">
        <v>10</v>
      </c>
      <c r="G36" s="43" t="s">
        <v>28</v>
      </c>
      <c r="H36" s="44">
        <v>6.5</v>
      </c>
      <c r="I36" s="42" t="s">
        <v>29</v>
      </c>
      <c r="J36" s="45"/>
      <c r="K36" s="31">
        <f t="shared" si="0"/>
        <v>0</v>
      </c>
      <c r="L36" s="32">
        <v>12</v>
      </c>
      <c r="M36" s="33">
        <f t="shared" si="1"/>
        <v>0</v>
      </c>
    </row>
    <row r="37" spans="2:13" ht="23.1" customHeight="1" x14ac:dyDescent="0.2">
      <c r="B37" s="41" t="s">
        <v>30</v>
      </c>
      <c r="C37" s="42" t="s">
        <v>31</v>
      </c>
      <c r="D37" s="42" t="s">
        <v>46</v>
      </c>
      <c r="E37" s="42" t="s">
        <v>27</v>
      </c>
      <c r="F37" s="42">
        <v>11</v>
      </c>
      <c r="G37" s="43" t="s">
        <v>28</v>
      </c>
      <c r="H37" s="44">
        <v>7.03</v>
      </c>
      <c r="I37" s="42" t="s">
        <v>22</v>
      </c>
      <c r="J37" s="45"/>
      <c r="K37" s="31">
        <f t="shared" si="0"/>
        <v>0</v>
      </c>
      <c r="L37" s="32">
        <v>12</v>
      </c>
      <c r="M37" s="33">
        <f t="shared" si="1"/>
        <v>0</v>
      </c>
    </row>
    <row r="38" spans="2:13" ht="23.1" customHeight="1" x14ac:dyDescent="0.2">
      <c r="B38" s="41" t="s">
        <v>30</v>
      </c>
      <c r="C38" s="42" t="s">
        <v>31</v>
      </c>
      <c r="D38" s="42" t="s">
        <v>47</v>
      </c>
      <c r="E38" s="42" t="s">
        <v>27</v>
      </c>
      <c r="F38" s="42">
        <v>12</v>
      </c>
      <c r="G38" s="43" t="s">
        <v>28</v>
      </c>
      <c r="H38" s="44">
        <v>3.52</v>
      </c>
      <c r="I38" s="42" t="s">
        <v>22</v>
      </c>
      <c r="J38" s="45"/>
      <c r="K38" s="31">
        <f t="shared" si="0"/>
        <v>0</v>
      </c>
      <c r="L38" s="32">
        <v>12</v>
      </c>
      <c r="M38" s="33">
        <f t="shared" si="1"/>
        <v>0</v>
      </c>
    </row>
    <row r="39" spans="2:13" ht="23.1" customHeight="1" x14ac:dyDescent="0.2">
      <c r="B39" s="41" t="s">
        <v>30</v>
      </c>
      <c r="C39" s="42" t="s">
        <v>31</v>
      </c>
      <c r="D39" s="42" t="s">
        <v>48</v>
      </c>
      <c r="E39" s="42" t="s">
        <v>27</v>
      </c>
      <c r="F39" s="42">
        <v>13</v>
      </c>
      <c r="G39" s="43" t="s">
        <v>28</v>
      </c>
      <c r="H39" s="44">
        <v>7.03</v>
      </c>
      <c r="I39" s="42" t="s">
        <v>22</v>
      </c>
      <c r="J39" s="45"/>
      <c r="K39" s="31">
        <f t="shared" si="0"/>
        <v>0</v>
      </c>
      <c r="L39" s="32">
        <v>12</v>
      </c>
      <c r="M39" s="33">
        <f t="shared" si="1"/>
        <v>0</v>
      </c>
    </row>
    <row r="40" spans="2:13" ht="23.1" customHeight="1" x14ac:dyDescent="0.2">
      <c r="B40" s="41" t="s">
        <v>30</v>
      </c>
      <c r="C40" s="42" t="s">
        <v>31</v>
      </c>
      <c r="D40" s="42" t="s">
        <v>35</v>
      </c>
      <c r="E40" s="42" t="s">
        <v>27</v>
      </c>
      <c r="F40" s="42">
        <v>14</v>
      </c>
      <c r="G40" s="43" t="s">
        <v>28</v>
      </c>
      <c r="H40" s="44">
        <v>2.637</v>
      </c>
      <c r="I40" s="42" t="s">
        <v>22</v>
      </c>
      <c r="J40" s="45"/>
      <c r="K40" s="31">
        <f t="shared" si="0"/>
        <v>0</v>
      </c>
      <c r="L40" s="32">
        <v>12</v>
      </c>
      <c r="M40" s="33">
        <f t="shared" si="1"/>
        <v>0</v>
      </c>
    </row>
    <row r="41" spans="2:13" ht="23.1" customHeight="1" x14ac:dyDescent="0.2">
      <c r="B41" s="41" t="s">
        <v>30</v>
      </c>
      <c r="C41" s="42" t="s">
        <v>31</v>
      </c>
      <c r="D41" s="42" t="s">
        <v>49</v>
      </c>
      <c r="E41" s="42" t="s">
        <v>27</v>
      </c>
      <c r="F41" s="42">
        <v>15</v>
      </c>
      <c r="G41" s="43" t="s">
        <v>28</v>
      </c>
      <c r="H41" s="44">
        <v>5.28</v>
      </c>
      <c r="I41" s="42" t="s">
        <v>22</v>
      </c>
      <c r="J41" s="45"/>
      <c r="K41" s="31">
        <f t="shared" si="0"/>
        <v>0</v>
      </c>
      <c r="L41" s="32">
        <v>12</v>
      </c>
      <c r="M41" s="33">
        <f t="shared" si="1"/>
        <v>0</v>
      </c>
    </row>
    <row r="42" spans="2:13" ht="23.1" customHeight="1" x14ac:dyDescent="0.2">
      <c r="B42" s="41" t="s">
        <v>30</v>
      </c>
      <c r="C42" s="42" t="s">
        <v>31</v>
      </c>
      <c r="D42" s="42" t="s">
        <v>50</v>
      </c>
      <c r="E42" s="42" t="s">
        <v>27</v>
      </c>
      <c r="F42" s="42">
        <v>16</v>
      </c>
      <c r="G42" s="43" t="s">
        <v>28</v>
      </c>
      <c r="H42" s="44">
        <v>2.637</v>
      </c>
      <c r="I42" s="42" t="s">
        <v>22</v>
      </c>
      <c r="J42" s="45"/>
      <c r="K42" s="31">
        <f t="shared" si="0"/>
        <v>0</v>
      </c>
      <c r="L42" s="32">
        <v>12</v>
      </c>
      <c r="M42" s="33">
        <f t="shared" si="1"/>
        <v>0</v>
      </c>
    </row>
    <row r="43" spans="2:13" ht="23.1" customHeight="1" x14ac:dyDescent="0.2">
      <c r="B43" s="41" t="s">
        <v>30</v>
      </c>
      <c r="C43" s="42" t="s">
        <v>31</v>
      </c>
      <c r="D43" s="42" t="s">
        <v>51</v>
      </c>
      <c r="E43" s="42" t="s">
        <v>27</v>
      </c>
      <c r="F43" s="42">
        <v>17</v>
      </c>
      <c r="G43" s="43" t="s">
        <v>28</v>
      </c>
      <c r="H43" s="44">
        <v>8.8000000000000007</v>
      </c>
      <c r="I43" s="42" t="s">
        <v>38</v>
      </c>
      <c r="J43" s="45"/>
      <c r="K43" s="31">
        <f t="shared" si="0"/>
        <v>0</v>
      </c>
      <c r="L43" s="32">
        <v>12</v>
      </c>
      <c r="M43" s="33">
        <f t="shared" si="1"/>
        <v>0</v>
      </c>
    </row>
    <row r="44" spans="2:13" ht="23.1" customHeight="1" x14ac:dyDescent="0.2">
      <c r="B44" s="41" t="s">
        <v>30</v>
      </c>
      <c r="C44" s="42" t="s">
        <v>52</v>
      </c>
      <c r="D44" s="42" t="s">
        <v>53</v>
      </c>
      <c r="E44" s="42" t="s">
        <v>27</v>
      </c>
      <c r="F44" s="42">
        <v>18</v>
      </c>
      <c r="G44" s="43" t="s">
        <v>28</v>
      </c>
      <c r="H44" s="44">
        <v>8</v>
      </c>
      <c r="I44" s="42" t="s">
        <v>38</v>
      </c>
      <c r="J44" s="45"/>
      <c r="K44" s="31">
        <f t="shared" si="0"/>
        <v>0</v>
      </c>
      <c r="L44" s="32">
        <v>12</v>
      </c>
      <c r="M44" s="33">
        <f t="shared" si="1"/>
        <v>0</v>
      </c>
    </row>
    <row r="45" spans="2:13" ht="23.1" customHeight="1" x14ac:dyDescent="0.2">
      <c r="B45" s="41" t="s">
        <v>30</v>
      </c>
      <c r="C45" s="42" t="s">
        <v>52</v>
      </c>
      <c r="D45" s="42" t="s">
        <v>53</v>
      </c>
      <c r="E45" s="42" t="s">
        <v>36</v>
      </c>
      <c r="F45" s="42">
        <v>19</v>
      </c>
      <c r="G45" s="43" t="s">
        <v>28</v>
      </c>
      <c r="H45" s="44">
        <v>6.5</v>
      </c>
      <c r="I45" s="42" t="s">
        <v>29</v>
      </c>
      <c r="J45" s="45"/>
      <c r="K45" s="31">
        <f t="shared" si="0"/>
        <v>0</v>
      </c>
      <c r="L45" s="32">
        <v>12</v>
      </c>
      <c r="M45" s="33">
        <f t="shared" si="1"/>
        <v>0</v>
      </c>
    </row>
    <row r="46" spans="2:13" ht="23.1" customHeight="1" x14ac:dyDescent="0.2">
      <c r="B46" s="41" t="s">
        <v>30</v>
      </c>
      <c r="C46" s="42" t="s">
        <v>52</v>
      </c>
      <c r="D46" s="42" t="s">
        <v>54</v>
      </c>
      <c r="E46" s="42" t="s">
        <v>27</v>
      </c>
      <c r="F46" s="42">
        <v>20</v>
      </c>
      <c r="G46" s="43" t="s">
        <v>28</v>
      </c>
      <c r="H46" s="44">
        <v>5.3</v>
      </c>
      <c r="I46" s="42" t="s">
        <v>22</v>
      </c>
      <c r="J46" s="45"/>
      <c r="K46" s="31">
        <f t="shared" si="0"/>
        <v>0</v>
      </c>
      <c r="L46" s="32">
        <v>12</v>
      </c>
      <c r="M46" s="33">
        <f t="shared" si="1"/>
        <v>0</v>
      </c>
    </row>
    <row r="47" spans="2:13" ht="23.1" customHeight="1" x14ac:dyDescent="0.2">
      <c r="B47" s="41" t="s">
        <v>30</v>
      </c>
      <c r="C47" s="42" t="s">
        <v>52</v>
      </c>
      <c r="D47" s="42" t="s">
        <v>55</v>
      </c>
      <c r="E47" s="42" t="s">
        <v>36</v>
      </c>
      <c r="F47" s="42">
        <v>21</v>
      </c>
      <c r="G47" s="43" t="s">
        <v>28</v>
      </c>
      <c r="H47" s="44">
        <v>6.5</v>
      </c>
      <c r="I47" s="43" t="s">
        <v>29</v>
      </c>
      <c r="J47" s="47"/>
      <c r="K47" s="31">
        <f t="shared" si="0"/>
        <v>0</v>
      </c>
      <c r="L47" s="32">
        <v>12</v>
      </c>
      <c r="M47" s="33">
        <f t="shared" si="1"/>
        <v>0</v>
      </c>
    </row>
    <row r="48" spans="2:13" ht="23.1" customHeight="1" x14ac:dyDescent="0.2">
      <c r="B48" s="41" t="s">
        <v>30</v>
      </c>
      <c r="C48" s="42" t="s">
        <v>52</v>
      </c>
      <c r="D48" s="42" t="s">
        <v>37</v>
      </c>
      <c r="E48" s="42" t="s">
        <v>36</v>
      </c>
      <c r="F48" s="42">
        <v>22</v>
      </c>
      <c r="G48" s="43" t="s">
        <v>28</v>
      </c>
      <c r="H48" s="44">
        <v>4.7</v>
      </c>
      <c r="I48" s="42" t="s">
        <v>29</v>
      </c>
      <c r="J48" s="45"/>
      <c r="K48" s="31">
        <f t="shared" si="0"/>
        <v>0</v>
      </c>
      <c r="L48" s="32">
        <v>12</v>
      </c>
      <c r="M48" s="33">
        <f t="shared" si="1"/>
        <v>0</v>
      </c>
    </row>
    <row r="49" spans="2:13" ht="23.1" customHeight="1" x14ac:dyDescent="0.2">
      <c r="B49" s="41" t="s">
        <v>30</v>
      </c>
      <c r="C49" s="42" t="s">
        <v>52</v>
      </c>
      <c r="D49" s="42" t="s">
        <v>56</v>
      </c>
      <c r="E49" s="42" t="s">
        <v>36</v>
      </c>
      <c r="F49" s="42">
        <v>23</v>
      </c>
      <c r="G49" s="43" t="s">
        <v>28</v>
      </c>
      <c r="H49" s="44">
        <v>2.5</v>
      </c>
      <c r="I49" s="42" t="s">
        <v>29</v>
      </c>
      <c r="J49" s="45"/>
      <c r="K49" s="31">
        <f t="shared" si="0"/>
        <v>0</v>
      </c>
      <c r="L49" s="32">
        <v>12</v>
      </c>
      <c r="M49" s="33">
        <f t="shared" si="1"/>
        <v>0</v>
      </c>
    </row>
    <row r="50" spans="2:13" ht="23.1" customHeight="1" x14ac:dyDescent="0.2">
      <c r="B50" s="41" t="s">
        <v>30</v>
      </c>
      <c r="C50" s="42" t="s">
        <v>52</v>
      </c>
      <c r="D50" s="42" t="s">
        <v>56</v>
      </c>
      <c r="E50" s="42" t="s">
        <v>36</v>
      </c>
      <c r="F50" s="42">
        <v>24</v>
      </c>
      <c r="G50" s="43" t="s">
        <v>28</v>
      </c>
      <c r="H50" s="44">
        <v>4.7</v>
      </c>
      <c r="I50" s="42" t="s">
        <v>29</v>
      </c>
      <c r="J50" s="45"/>
      <c r="K50" s="31">
        <f t="shared" si="0"/>
        <v>0</v>
      </c>
      <c r="L50" s="32">
        <v>12</v>
      </c>
      <c r="M50" s="33">
        <f t="shared" si="1"/>
        <v>0</v>
      </c>
    </row>
    <row r="51" spans="2:13" ht="23.1" customHeight="1" x14ac:dyDescent="0.2">
      <c r="B51" s="41" t="s">
        <v>30</v>
      </c>
      <c r="C51" s="42" t="s">
        <v>52</v>
      </c>
      <c r="D51" s="42" t="s">
        <v>57</v>
      </c>
      <c r="E51" s="42" t="s">
        <v>36</v>
      </c>
      <c r="F51" s="42">
        <v>25</v>
      </c>
      <c r="G51" s="43" t="s">
        <v>28</v>
      </c>
      <c r="H51" s="44">
        <v>6.5</v>
      </c>
      <c r="I51" s="42" t="s">
        <v>29</v>
      </c>
      <c r="J51" s="45"/>
      <c r="K51" s="31">
        <f t="shared" si="0"/>
        <v>0</v>
      </c>
      <c r="L51" s="32">
        <v>12</v>
      </c>
      <c r="M51" s="33">
        <f t="shared" si="1"/>
        <v>0</v>
      </c>
    </row>
    <row r="52" spans="2:13" ht="23.1" customHeight="1" x14ac:dyDescent="0.2">
      <c r="B52" s="41" t="s">
        <v>30</v>
      </c>
      <c r="C52" s="42" t="s">
        <v>52</v>
      </c>
      <c r="D52" s="42" t="s">
        <v>58</v>
      </c>
      <c r="E52" s="42" t="s">
        <v>36</v>
      </c>
      <c r="F52" s="42">
        <v>26</v>
      </c>
      <c r="G52" s="43" t="s">
        <v>28</v>
      </c>
      <c r="H52" s="44">
        <v>6.5</v>
      </c>
      <c r="I52" s="42" t="s">
        <v>29</v>
      </c>
      <c r="J52" s="45"/>
      <c r="K52" s="31">
        <f t="shared" si="0"/>
        <v>0</v>
      </c>
      <c r="L52" s="32">
        <v>12</v>
      </c>
      <c r="M52" s="33">
        <f t="shared" si="1"/>
        <v>0</v>
      </c>
    </row>
    <row r="53" spans="2:13" ht="23.1" customHeight="1" x14ac:dyDescent="0.2">
      <c r="B53" s="41" t="s">
        <v>30</v>
      </c>
      <c r="C53" s="42" t="s">
        <v>52</v>
      </c>
      <c r="D53" s="42" t="s">
        <v>59</v>
      </c>
      <c r="E53" s="42" t="s">
        <v>36</v>
      </c>
      <c r="F53" s="42">
        <v>27</v>
      </c>
      <c r="G53" s="43" t="s">
        <v>28</v>
      </c>
      <c r="H53" s="44">
        <v>6.5</v>
      </c>
      <c r="I53" s="42" t="s">
        <v>29</v>
      </c>
      <c r="J53" s="45"/>
      <c r="K53" s="31">
        <f t="shared" si="0"/>
        <v>0</v>
      </c>
      <c r="L53" s="32">
        <v>12</v>
      </c>
      <c r="M53" s="33">
        <f t="shared" si="1"/>
        <v>0</v>
      </c>
    </row>
    <row r="54" spans="2:13" ht="23.1" customHeight="1" x14ac:dyDescent="0.2">
      <c r="B54" s="41" t="s">
        <v>30</v>
      </c>
      <c r="C54" s="42" t="s">
        <v>52</v>
      </c>
      <c r="D54" s="42" t="s">
        <v>60</v>
      </c>
      <c r="E54" s="42" t="s">
        <v>36</v>
      </c>
      <c r="F54" s="42">
        <v>28</v>
      </c>
      <c r="G54" s="43" t="s">
        <v>28</v>
      </c>
      <c r="H54" s="44">
        <v>11</v>
      </c>
      <c r="I54" s="42" t="s">
        <v>29</v>
      </c>
      <c r="J54" s="45"/>
      <c r="K54" s="31">
        <f t="shared" si="0"/>
        <v>0</v>
      </c>
      <c r="L54" s="32">
        <v>12</v>
      </c>
      <c r="M54" s="33">
        <f t="shared" si="1"/>
        <v>0</v>
      </c>
    </row>
    <row r="55" spans="2:13" ht="23.1" customHeight="1" x14ac:dyDescent="0.2">
      <c r="B55" s="41" t="s">
        <v>30</v>
      </c>
      <c r="C55" s="42" t="s">
        <v>52</v>
      </c>
      <c r="D55" s="42" t="s">
        <v>61</v>
      </c>
      <c r="E55" s="42" t="s">
        <v>36</v>
      </c>
      <c r="F55" s="42">
        <v>29</v>
      </c>
      <c r="G55" s="43" t="s">
        <v>28</v>
      </c>
      <c r="H55" s="44">
        <v>11</v>
      </c>
      <c r="I55" s="42" t="s">
        <v>29</v>
      </c>
      <c r="J55" s="45"/>
      <c r="K55" s="31">
        <f t="shared" si="0"/>
        <v>0</v>
      </c>
      <c r="L55" s="32">
        <v>12</v>
      </c>
      <c r="M55" s="33">
        <f t="shared" si="1"/>
        <v>0</v>
      </c>
    </row>
    <row r="56" spans="2:13" ht="23.1" customHeight="1" x14ac:dyDescent="0.2">
      <c r="B56" s="41" t="s">
        <v>30</v>
      </c>
      <c r="C56" s="42" t="s">
        <v>52</v>
      </c>
      <c r="D56" s="42" t="s">
        <v>62</v>
      </c>
      <c r="E56" s="42" t="s">
        <v>36</v>
      </c>
      <c r="F56" s="42">
        <v>30</v>
      </c>
      <c r="G56" s="43" t="s">
        <v>28</v>
      </c>
      <c r="H56" s="44">
        <v>4.7</v>
      </c>
      <c r="I56" s="42" t="s">
        <v>29</v>
      </c>
      <c r="J56" s="45"/>
      <c r="K56" s="31">
        <f t="shared" si="0"/>
        <v>0</v>
      </c>
      <c r="L56" s="32">
        <v>12</v>
      </c>
      <c r="M56" s="33">
        <f t="shared" si="1"/>
        <v>0</v>
      </c>
    </row>
    <row r="57" spans="2:13" ht="23.1" customHeight="1" x14ac:dyDescent="0.2">
      <c r="B57" s="41" t="s">
        <v>30</v>
      </c>
      <c r="C57" s="42" t="s">
        <v>63</v>
      </c>
      <c r="D57" s="42" t="s">
        <v>64</v>
      </c>
      <c r="E57" s="42" t="s">
        <v>27</v>
      </c>
      <c r="F57" s="42">
        <v>31</v>
      </c>
      <c r="G57" s="43" t="s">
        <v>28</v>
      </c>
      <c r="H57" s="44">
        <v>7.15</v>
      </c>
      <c r="I57" s="42" t="s">
        <v>38</v>
      </c>
      <c r="J57" s="45"/>
      <c r="K57" s="31">
        <f t="shared" si="0"/>
        <v>0</v>
      </c>
      <c r="L57" s="32">
        <v>12</v>
      </c>
      <c r="M57" s="33">
        <f t="shared" si="1"/>
        <v>0</v>
      </c>
    </row>
    <row r="58" spans="2:13" ht="23.1" customHeight="1" x14ac:dyDescent="0.2">
      <c r="B58" s="41" t="s">
        <v>30</v>
      </c>
      <c r="C58" s="42" t="s">
        <v>63</v>
      </c>
      <c r="D58" s="42" t="s">
        <v>65</v>
      </c>
      <c r="E58" s="42" t="s">
        <v>27</v>
      </c>
      <c r="F58" s="42">
        <v>32</v>
      </c>
      <c r="G58" s="43" t="s">
        <v>66</v>
      </c>
      <c r="H58" s="44">
        <v>2.64</v>
      </c>
      <c r="I58" s="42" t="s">
        <v>22</v>
      </c>
      <c r="J58" s="45"/>
      <c r="K58" s="31">
        <f t="shared" si="0"/>
        <v>0</v>
      </c>
      <c r="L58" s="32">
        <v>12</v>
      </c>
      <c r="M58" s="33">
        <f t="shared" si="1"/>
        <v>0</v>
      </c>
    </row>
    <row r="59" spans="2:13" ht="23.1" customHeight="1" x14ac:dyDescent="0.2">
      <c r="B59" s="41" t="s">
        <v>30</v>
      </c>
      <c r="C59" s="42" t="s">
        <v>63</v>
      </c>
      <c r="D59" s="42" t="s">
        <v>67</v>
      </c>
      <c r="E59" s="42" t="s">
        <v>68</v>
      </c>
      <c r="F59" s="42">
        <v>33</v>
      </c>
      <c r="G59" s="43" t="s">
        <v>28</v>
      </c>
      <c r="H59" s="44">
        <v>3.5</v>
      </c>
      <c r="I59" s="42" t="s">
        <v>22</v>
      </c>
      <c r="J59" s="45"/>
      <c r="K59" s="31">
        <f t="shared" si="0"/>
        <v>0</v>
      </c>
      <c r="L59" s="32">
        <v>12</v>
      </c>
      <c r="M59" s="33">
        <f t="shared" si="1"/>
        <v>0</v>
      </c>
    </row>
    <row r="60" spans="2:13" ht="23.1" customHeight="1" x14ac:dyDescent="0.2">
      <c r="B60" s="41" t="s">
        <v>30</v>
      </c>
      <c r="C60" s="42" t="s">
        <v>63</v>
      </c>
      <c r="D60" s="42" t="s">
        <v>69</v>
      </c>
      <c r="E60" s="42" t="s">
        <v>68</v>
      </c>
      <c r="F60" s="42">
        <v>34</v>
      </c>
      <c r="G60" s="43" t="s">
        <v>28</v>
      </c>
      <c r="H60" s="44">
        <v>5</v>
      </c>
      <c r="I60" s="42" t="s">
        <v>22</v>
      </c>
      <c r="J60" s="45"/>
      <c r="K60" s="31">
        <f t="shared" si="0"/>
        <v>0</v>
      </c>
      <c r="L60" s="32">
        <v>12</v>
      </c>
      <c r="M60" s="33">
        <f t="shared" si="1"/>
        <v>0</v>
      </c>
    </row>
    <row r="61" spans="2:13" ht="33.75" x14ac:dyDescent="0.2">
      <c r="B61" s="41" t="s">
        <v>70</v>
      </c>
      <c r="C61" s="42" t="s">
        <v>63</v>
      </c>
      <c r="D61" s="42" t="s">
        <v>71</v>
      </c>
      <c r="E61" s="42" t="s">
        <v>27</v>
      </c>
      <c r="F61" s="42" t="s">
        <v>72</v>
      </c>
      <c r="G61" s="43" t="s">
        <v>66</v>
      </c>
      <c r="H61" s="44"/>
      <c r="I61" s="42" t="s">
        <v>22</v>
      </c>
      <c r="J61" s="46"/>
      <c r="K61" s="37"/>
      <c r="L61" s="38"/>
      <c r="M61" s="39"/>
    </row>
    <row r="62" spans="2:13" ht="23.1" customHeight="1" x14ac:dyDescent="0.2">
      <c r="B62" s="41" t="s">
        <v>30</v>
      </c>
      <c r="C62" s="42" t="s">
        <v>63</v>
      </c>
      <c r="D62" s="42" t="s">
        <v>69</v>
      </c>
      <c r="E62" s="42" t="s">
        <v>27</v>
      </c>
      <c r="F62" s="42">
        <v>35</v>
      </c>
      <c r="G62" s="43" t="s">
        <v>28</v>
      </c>
      <c r="H62" s="44">
        <v>5.28</v>
      </c>
      <c r="I62" s="42" t="s">
        <v>22</v>
      </c>
      <c r="J62" s="45"/>
      <c r="K62" s="31">
        <f t="shared" si="0"/>
        <v>0</v>
      </c>
      <c r="L62" s="32">
        <v>12</v>
      </c>
      <c r="M62" s="33">
        <f t="shared" si="1"/>
        <v>0</v>
      </c>
    </row>
    <row r="63" spans="2:13" ht="23.1" customHeight="1" x14ac:dyDescent="0.2">
      <c r="B63" s="41" t="s">
        <v>30</v>
      </c>
      <c r="C63" s="42" t="s">
        <v>63</v>
      </c>
      <c r="D63" s="42" t="s">
        <v>73</v>
      </c>
      <c r="E63" s="42" t="s">
        <v>27</v>
      </c>
      <c r="F63" s="42">
        <v>36</v>
      </c>
      <c r="G63" s="43" t="s">
        <v>28</v>
      </c>
      <c r="H63" s="44">
        <v>5.28</v>
      </c>
      <c r="I63" s="42" t="s">
        <v>22</v>
      </c>
      <c r="J63" s="45"/>
      <c r="K63" s="31">
        <f t="shared" si="0"/>
        <v>0</v>
      </c>
      <c r="L63" s="32">
        <v>12</v>
      </c>
      <c r="M63" s="33">
        <f t="shared" si="1"/>
        <v>0</v>
      </c>
    </row>
    <row r="64" spans="2:13" ht="23.1" customHeight="1" x14ac:dyDescent="0.2">
      <c r="B64" s="41" t="s">
        <v>30</v>
      </c>
      <c r="C64" s="42" t="s">
        <v>74</v>
      </c>
      <c r="D64" s="42" t="s">
        <v>75</v>
      </c>
      <c r="E64" s="42" t="s">
        <v>27</v>
      </c>
      <c r="F64" s="42">
        <v>37</v>
      </c>
      <c r="G64" s="43" t="s">
        <v>28</v>
      </c>
      <c r="H64" s="44">
        <v>5.28</v>
      </c>
      <c r="I64" s="42" t="s">
        <v>22</v>
      </c>
      <c r="J64" s="45"/>
      <c r="K64" s="31">
        <f t="shared" si="0"/>
        <v>0</v>
      </c>
      <c r="L64" s="32">
        <v>12</v>
      </c>
      <c r="M64" s="33">
        <f t="shared" si="1"/>
        <v>0</v>
      </c>
    </row>
    <row r="65" spans="2:13" ht="23.1" customHeight="1" x14ac:dyDescent="0.2">
      <c r="B65" s="41" t="s">
        <v>30</v>
      </c>
      <c r="C65" s="42" t="s">
        <v>74</v>
      </c>
      <c r="D65" s="42" t="s">
        <v>69</v>
      </c>
      <c r="E65" s="42" t="s">
        <v>27</v>
      </c>
      <c r="F65" s="42">
        <v>38</v>
      </c>
      <c r="G65" s="43" t="s">
        <v>28</v>
      </c>
      <c r="H65" s="44">
        <v>5.28</v>
      </c>
      <c r="I65" s="42" t="s">
        <v>22</v>
      </c>
      <c r="J65" s="45"/>
      <c r="K65" s="31">
        <f t="shared" si="0"/>
        <v>0</v>
      </c>
      <c r="L65" s="32">
        <v>12</v>
      </c>
      <c r="M65" s="33">
        <f t="shared" si="1"/>
        <v>0</v>
      </c>
    </row>
    <row r="66" spans="2:13" ht="23.1" customHeight="1" x14ac:dyDescent="0.2">
      <c r="B66" s="41" t="s">
        <v>30</v>
      </c>
      <c r="C66" s="42" t="s">
        <v>74</v>
      </c>
      <c r="D66" s="42" t="s">
        <v>69</v>
      </c>
      <c r="E66" s="42" t="s">
        <v>27</v>
      </c>
      <c r="F66" s="42">
        <v>39</v>
      </c>
      <c r="G66" s="43" t="s">
        <v>34</v>
      </c>
      <c r="H66" s="44">
        <v>5.6</v>
      </c>
      <c r="I66" s="42" t="s">
        <v>29</v>
      </c>
      <c r="J66" s="45"/>
      <c r="K66" s="31">
        <f t="shared" si="0"/>
        <v>0</v>
      </c>
      <c r="L66" s="32">
        <v>12</v>
      </c>
      <c r="M66" s="33">
        <f t="shared" si="1"/>
        <v>0</v>
      </c>
    </row>
    <row r="67" spans="2:13" ht="23.1" customHeight="1" x14ac:dyDescent="0.2">
      <c r="B67" s="41" t="s">
        <v>30</v>
      </c>
      <c r="C67" s="42" t="s">
        <v>74</v>
      </c>
      <c r="D67" s="42" t="s">
        <v>76</v>
      </c>
      <c r="E67" s="42" t="s">
        <v>77</v>
      </c>
      <c r="F67" s="42">
        <v>40</v>
      </c>
      <c r="G67" s="43" t="s">
        <v>28</v>
      </c>
      <c r="H67" s="44">
        <v>3.3</v>
      </c>
      <c r="I67" s="42" t="s">
        <v>22</v>
      </c>
      <c r="J67" s="45"/>
      <c r="K67" s="31">
        <f t="shared" si="0"/>
        <v>0</v>
      </c>
      <c r="L67" s="32">
        <v>12</v>
      </c>
      <c r="M67" s="33">
        <f t="shared" si="1"/>
        <v>0</v>
      </c>
    </row>
    <row r="68" spans="2:13" ht="23.1" customHeight="1" x14ac:dyDescent="0.2">
      <c r="B68" s="41" t="s">
        <v>30</v>
      </c>
      <c r="C68" s="42" t="s">
        <v>74</v>
      </c>
      <c r="D68" s="42" t="s">
        <v>78</v>
      </c>
      <c r="E68" s="42" t="s">
        <v>77</v>
      </c>
      <c r="F68" s="42">
        <v>41</v>
      </c>
      <c r="G68" s="43" t="s">
        <v>28</v>
      </c>
      <c r="H68" s="44">
        <v>2.5</v>
      </c>
      <c r="I68" s="42" t="s">
        <v>22</v>
      </c>
      <c r="J68" s="45"/>
      <c r="K68" s="31">
        <f t="shared" si="0"/>
        <v>0</v>
      </c>
      <c r="L68" s="32">
        <v>12</v>
      </c>
      <c r="M68" s="33">
        <f t="shared" si="1"/>
        <v>0</v>
      </c>
    </row>
    <row r="69" spans="2:13" ht="23.1" customHeight="1" x14ac:dyDescent="0.2">
      <c r="B69" s="41" t="s">
        <v>30</v>
      </c>
      <c r="C69" s="42" t="s">
        <v>74</v>
      </c>
      <c r="D69" s="42" t="s">
        <v>79</v>
      </c>
      <c r="E69" s="42" t="s">
        <v>80</v>
      </c>
      <c r="F69" s="42">
        <v>42</v>
      </c>
      <c r="G69" s="43" t="s">
        <v>28</v>
      </c>
      <c r="H69" s="44">
        <v>3.5</v>
      </c>
      <c r="I69" s="42" t="s">
        <v>22</v>
      </c>
      <c r="J69" s="45"/>
      <c r="K69" s="31">
        <f t="shared" si="0"/>
        <v>0</v>
      </c>
      <c r="L69" s="32">
        <v>12</v>
      </c>
      <c r="M69" s="33">
        <f t="shared" si="1"/>
        <v>0</v>
      </c>
    </row>
    <row r="70" spans="2:13" ht="23.1" customHeight="1" x14ac:dyDescent="0.2">
      <c r="B70" s="41" t="s">
        <v>30</v>
      </c>
      <c r="C70" s="42" t="s">
        <v>63</v>
      </c>
      <c r="D70" s="42" t="s">
        <v>81</v>
      </c>
      <c r="E70" s="42" t="s">
        <v>27</v>
      </c>
      <c r="F70" s="42">
        <v>43</v>
      </c>
      <c r="G70" s="43" t="s">
        <v>28</v>
      </c>
      <c r="H70" s="44">
        <v>5.2750000000000004</v>
      </c>
      <c r="I70" s="42" t="s">
        <v>22</v>
      </c>
      <c r="J70" s="45"/>
      <c r="K70" s="31">
        <f t="shared" si="0"/>
        <v>0</v>
      </c>
      <c r="L70" s="32">
        <v>12</v>
      </c>
      <c r="M70" s="33">
        <f t="shared" si="1"/>
        <v>0</v>
      </c>
    </row>
    <row r="71" spans="2:13" ht="23.1" customHeight="1" x14ac:dyDescent="0.2">
      <c r="B71" s="41" t="s">
        <v>30</v>
      </c>
      <c r="C71" s="42" t="s">
        <v>82</v>
      </c>
      <c r="D71" s="42" t="s">
        <v>83</v>
      </c>
      <c r="E71" s="42" t="s">
        <v>27</v>
      </c>
      <c r="F71" s="42">
        <v>1</v>
      </c>
      <c r="G71" s="43" t="s">
        <v>28</v>
      </c>
      <c r="H71" s="44">
        <v>9.25</v>
      </c>
      <c r="I71" s="42" t="s">
        <v>29</v>
      </c>
      <c r="J71" s="45"/>
      <c r="K71" s="31">
        <f t="shared" si="0"/>
        <v>0</v>
      </c>
      <c r="L71" s="32">
        <v>12</v>
      </c>
      <c r="M71" s="33">
        <f t="shared" si="1"/>
        <v>0</v>
      </c>
    </row>
    <row r="72" spans="2:13" ht="23.1" customHeight="1" x14ac:dyDescent="0.2">
      <c r="B72" s="41" t="s">
        <v>30</v>
      </c>
      <c r="C72" s="42" t="s">
        <v>82</v>
      </c>
      <c r="D72" s="42" t="s">
        <v>84</v>
      </c>
      <c r="E72" s="42" t="s">
        <v>80</v>
      </c>
      <c r="F72" s="42">
        <v>2</v>
      </c>
      <c r="G72" s="43" t="s">
        <v>28</v>
      </c>
      <c r="H72" s="44">
        <v>3.5</v>
      </c>
      <c r="I72" s="42" t="s">
        <v>22</v>
      </c>
      <c r="J72" s="45"/>
      <c r="K72" s="31">
        <f t="shared" si="0"/>
        <v>0</v>
      </c>
      <c r="L72" s="32">
        <v>12</v>
      </c>
      <c r="M72" s="33">
        <f t="shared" si="1"/>
        <v>0</v>
      </c>
    </row>
    <row r="73" spans="2:13" ht="23.1" customHeight="1" x14ac:dyDescent="0.2">
      <c r="B73" s="48" t="s">
        <v>30</v>
      </c>
      <c r="C73" s="42" t="s">
        <v>82</v>
      </c>
      <c r="D73" s="42" t="s">
        <v>85</v>
      </c>
      <c r="E73" s="42" t="s">
        <v>36</v>
      </c>
      <c r="F73" s="42">
        <v>3</v>
      </c>
      <c r="G73" s="43" t="s">
        <v>28</v>
      </c>
      <c r="H73" s="44">
        <v>6.35</v>
      </c>
      <c r="I73" s="42" t="s">
        <v>29</v>
      </c>
      <c r="J73" s="45"/>
      <c r="K73" s="31">
        <f t="shared" si="0"/>
        <v>0</v>
      </c>
      <c r="L73" s="32">
        <v>12</v>
      </c>
      <c r="M73" s="33">
        <f t="shared" si="1"/>
        <v>0</v>
      </c>
    </row>
    <row r="74" spans="2:13" ht="23.1" customHeight="1" x14ac:dyDescent="0.2">
      <c r="B74" s="48" t="s">
        <v>30</v>
      </c>
      <c r="C74" s="42" t="s">
        <v>82</v>
      </c>
      <c r="D74" s="42" t="s">
        <v>86</v>
      </c>
      <c r="E74" s="42" t="s">
        <v>36</v>
      </c>
      <c r="F74" s="42">
        <v>4</v>
      </c>
      <c r="G74" s="43" t="s">
        <v>28</v>
      </c>
      <c r="H74" s="44">
        <v>6.35</v>
      </c>
      <c r="I74" s="42" t="s">
        <v>29</v>
      </c>
      <c r="J74" s="45"/>
      <c r="K74" s="31">
        <f t="shared" si="0"/>
        <v>0</v>
      </c>
      <c r="L74" s="32">
        <v>12</v>
      </c>
      <c r="M74" s="33">
        <f t="shared" si="1"/>
        <v>0</v>
      </c>
    </row>
    <row r="75" spans="2:13" ht="13.5" thickBot="1" x14ac:dyDescent="0.25">
      <c r="B75" s="49"/>
      <c r="C75" s="50"/>
      <c r="D75" s="50"/>
      <c r="E75" s="51"/>
      <c r="F75" s="51"/>
      <c r="G75" s="52"/>
      <c r="H75" s="53"/>
      <c r="I75" s="51"/>
      <c r="J75" s="54"/>
      <c r="K75" s="55"/>
      <c r="L75" s="56"/>
      <c r="M75" s="57"/>
    </row>
    <row r="76" spans="2:13" ht="27.75" customHeight="1" thickBot="1" x14ac:dyDescent="0.25">
      <c r="H76" s="58">
        <f>SUM(H19:H74)</f>
        <v>296.76400000000001</v>
      </c>
      <c r="J76" s="59">
        <f>B17</f>
        <v>1</v>
      </c>
      <c r="K76" s="60">
        <f>SUM(K19:K74)</f>
        <v>0</v>
      </c>
      <c r="L76" s="61">
        <f>MEDIAN(L19:L74)</f>
        <v>12</v>
      </c>
      <c r="M76" s="60">
        <f>SUM(M19:M74)</f>
        <v>0</v>
      </c>
    </row>
    <row r="77" spans="2:13" ht="13.5" thickBot="1" x14ac:dyDescent="0.25"/>
    <row r="78" spans="2:13" ht="42" customHeight="1" thickBot="1" x14ac:dyDescent="0.25">
      <c r="B78" s="18">
        <v>2</v>
      </c>
      <c r="C78" s="147" t="s">
        <v>426</v>
      </c>
      <c r="D78" s="148"/>
      <c r="E78" s="148"/>
      <c r="F78" s="148"/>
      <c r="G78" s="148"/>
      <c r="H78" s="148"/>
      <c r="I78" s="148"/>
      <c r="J78" s="149"/>
      <c r="K78" s="149"/>
      <c r="L78" s="149"/>
      <c r="M78" s="150"/>
    </row>
    <row r="79" spans="2:13" ht="60.75" thickBot="1" x14ac:dyDescent="0.25">
      <c r="B79" s="19" t="s">
        <v>6</v>
      </c>
      <c r="C79" s="20" t="s">
        <v>7</v>
      </c>
      <c r="D79" s="20" t="s">
        <v>8</v>
      </c>
      <c r="E79" s="20" t="s">
        <v>9</v>
      </c>
      <c r="F79" s="20" t="s">
        <v>10</v>
      </c>
      <c r="G79" s="20" t="s">
        <v>11</v>
      </c>
      <c r="H79" s="20" t="s">
        <v>87</v>
      </c>
      <c r="I79" s="20" t="s">
        <v>13</v>
      </c>
      <c r="J79" s="62"/>
      <c r="K79" s="63" t="s">
        <v>14</v>
      </c>
      <c r="L79" s="20" t="s">
        <v>15</v>
      </c>
      <c r="M79" s="63" t="s">
        <v>16</v>
      </c>
    </row>
    <row r="80" spans="2:13" ht="23.1" customHeight="1" x14ac:dyDescent="0.2">
      <c r="B80" s="64" t="s">
        <v>88</v>
      </c>
      <c r="C80" s="64" t="s">
        <v>89</v>
      </c>
      <c r="D80" s="64" t="s">
        <v>26</v>
      </c>
      <c r="E80" s="64" t="s">
        <v>27</v>
      </c>
      <c r="F80" s="64">
        <v>1</v>
      </c>
      <c r="G80" s="65" t="s">
        <v>90</v>
      </c>
      <c r="H80" s="28">
        <v>15.3</v>
      </c>
      <c r="I80" s="26" t="s">
        <v>38</v>
      </c>
      <c r="J80" s="66"/>
      <c r="K80" s="31">
        <f t="shared" ref="K80" si="2">IF((H80&lt;&gt;0),HLOOKUP(H80,$B$10:$M$11,2),0)</f>
        <v>0</v>
      </c>
      <c r="L80" s="32">
        <v>3</v>
      </c>
      <c r="M80" s="33">
        <f>L80*K80</f>
        <v>0</v>
      </c>
    </row>
    <row r="81" spans="2:13" ht="13.5" thickBot="1" x14ac:dyDescent="0.25"/>
    <row r="82" spans="2:13" ht="27.75" customHeight="1" thickBot="1" x14ac:dyDescent="0.25">
      <c r="H82" s="58">
        <f>SUM(H80)</f>
        <v>15.3</v>
      </c>
      <c r="J82" s="59">
        <f>B78</f>
        <v>2</v>
      </c>
      <c r="K82" s="60">
        <f>SUM(K80)</f>
        <v>0</v>
      </c>
      <c r="L82" s="61">
        <f>MEDIAN(L80)</f>
        <v>3</v>
      </c>
      <c r="M82" s="60">
        <f>SUM(M80)</f>
        <v>0</v>
      </c>
    </row>
    <row r="83" spans="2:13" ht="13.5" thickBot="1" x14ac:dyDescent="0.25"/>
    <row r="84" spans="2:13" ht="42" customHeight="1" thickBot="1" x14ac:dyDescent="0.25">
      <c r="B84" s="18">
        <v>3</v>
      </c>
      <c r="C84" s="147" t="s">
        <v>427</v>
      </c>
      <c r="D84" s="148"/>
      <c r="E84" s="148"/>
      <c r="F84" s="148"/>
      <c r="G84" s="148"/>
      <c r="H84" s="148"/>
      <c r="I84" s="148"/>
      <c r="J84" s="159"/>
      <c r="K84" s="159"/>
      <c r="L84" s="159"/>
      <c r="M84" s="160"/>
    </row>
    <row r="85" spans="2:13" ht="60.75" thickBot="1" x14ac:dyDescent="0.25">
      <c r="B85" s="20" t="s">
        <v>6</v>
      </c>
      <c r="C85" s="20" t="s">
        <v>7</v>
      </c>
      <c r="D85" s="20" t="s">
        <v>8</v>
      </c>
      <c r="E85" s="20" t="s">
        <v>9</v>
      </c>
      <c r="F85" s="20" t="s">
        <v>10</v>
      </c>
      <c r="G85" s="20" t="s">
        <v>11</v>
      </c>
      <c r="H85" s="20" t="s">
        <v>91</v>
      </c>
      <c r="I85" s="20" t="s">
        <v>13</v>
      </c>
      <c r="J85" s="62"/>
      <c r="K85" s="63" t="s">
        <v>14</v>
      </c>
      <c r="L85" s="20" t="s">
        <v>15</v>
      </c>
      <c r="M85" s="63" t="s">
        <v>16</v>
      </c>
    </row>
    <row r="86" spans="2:13" ht="23.1" customHeight="1" x14ac:dyDescent="0.2">
      <c r="B86" s="26" t="s">
        <v>88</v>
      </c>
      <c r="C86" s="26">
        <v>0</v>
      </c>
      <c r="D86" s="26" t="s">
        <v>92</v>
      </c>
      <c r="E86" s="26" t="s">
        <v>27</v>
      </c>
      <c r="F86" s="26">
        <v>1</v>
      </c>
      <c r="G86" s="27" t="s">
        <v>28</v>
      </c>
      <c r="H86" s="28">
        <v>11.6</v>
      </c>
      <c r="I86" s="26" t="s">
        <v>29</v>
      </c>
      <c r="J86" s="66"/>
      <c r="K86" s="31">
        <f t="shared" ref="K86:K93" si="3">IF((H86&lt;&gt;0),HLOOKUP(H86,$B$10:$M$11,2),0)</f>
        <v>0</v>
      </c>
      <c r="L86" s="32">
        <v>4</v>
      </c>
      <c r="M86" s="33">
        <f>L86*K86</f>
        <v>0</v>
      </c>
    </row>
    <row r="87" spans="2:13" ht="23.1" customHeight="1" x14ac:dyDescent="0.2">
      <c r="B87" s="26" t="s">
        <v>88</v>
      </c>
      <c r="C87" s="29">
        <v>0</v>
      </c>
      <c r="D87" s="29" t="s">
        <v>93</v>
      </c>
      <c r="E87" s="29" t="s">
        <v>27</v>
      </c>
      <c r="F87" s="29">
        <v>2</v>
      </c>
      <c r="G87" s="34" t="s">
        <v>34</v>
      </c>
      <c r="H87" s="35">
        <v>2.78</v>
      </c>
      <c r="I87" s="29" t="s">
        <v>22</v>
      </c>
      <c r="J87" s="66"/>
      <c r="K87" s="31">
        <f t="shared" si="3"/>
        <v>0</v>
      </c>
      <c r="L87" s="32">
        <v>4</v>
      </c>
      <c r="M87" s="33">
        <f t="shared" ref="M87:M93" si="4">L87*K87</f>
        <v>0</v>
      </c>
    </row>
    <row r="88" spans="2:13" ht="23.1" customHeight="1" x14ac:dyDescent="0.2">
      <c r="B88" s="26" t="s">
        <v>88</v>
      </c>
      <c r="C88" s="29">
        <v>0</v>
      </c>
      <c r="D88" s="29" t="s">
        <v>94</v>
      </c>
      <c r="E88" s="29" t="s">
        <v>27</v>
      </c>
      <c r="F88" s="29">
        <v>3</v>
      </c>
      <c r="G88" s="34" t="s">
        <v>66</v>
      </c>
      <c r="H88" s="35">
        <v>2.5</v>
      </c>
      <c r="I88" s="29" t="s">
        <v>29</v>
      </c>
      <c r="J88" s="66"/>
      <c r="K88" s="31">
        <f t="shared" si="3"/>
        <v>0</v>
      </c>
      <c r="L88" s="32">
        <v>4</v>
      </c>
      <c r="M88" s="33">
        <f t="shared" si="4"/>
        <v>0</v>
      </c>
    </row>
    <row r="89" spans="2:13" ht="23.1" customHeight="1" x14ac:dyDescent="0.2">
      <c r="B89" s="26" t="s">
        <v>88</v>
      </c>
      <c r="C89" s="29">
        <v>0</v>
      </c>
      <c r="D89" s="29" t="s">
        <v>95</v>
      </c>
      <c r="E89" s="29" t="s">
        <v>27</v>
      </c>
      <c r="F89" s="29">
        <v>4</v>
      </c>
      <c r="G89" s="34" t="s">
        <v>66</v>
      </c>
      <c r="H89" s="35">
        <v>2.5</v>
      </c>
      <c r="I89" s="29" t="s">
        <v>29</v>
      </c>
      <c r="J89" s="66"/>
      <c r="K89" s="31">
        <f t="shared" si="3"/>
        <v>0</v>
      </c>
      <c r="L89" s="32">
        <v>4</v>
      </c>
      <c r="M89" s="33">
        <f t="shared" si="4"/>
        <v>0</v>
      </c>
    </row>
    <row r="90" spans="2:13" ht="23.1" customHeight="1" x14ac:dyDescent="0.2">
      <c r="B90" s="26" t="s">
        <v>88</v>
      </c>
      <c r="C90" s="29">
        <v>0</v>
      </c>
      <c r="D90" s="29" t="s">
        <v>96</v>
      </c>
      <c r="E90" s="29" t="s">
        <v>27</v>
      </c>
      <c r="F90" s="29">
        <v>5</v>
      </c>
      <c r="G90" s="34" t="s">
        <v>66</v>
      </c>
      <c r="H90" s="35">
        <v>3.24</v>
      </c>
      <c r="I90" s="29" t="s">
        <v>29</v>
      </c>
      <c r="J90" s="66"/>
      <c r="K90" s="31">
        <f t="shared" si="3"/>
        <v>0</v>
      </c>
      <c r="L90" s="32">
        <v>4</v>
      </c>
      <c r="M90" s="33">
        <f t="shared" si="4"/>
        <v>0</v>
      </c>
    </row>
    <row r="91" spans="2:13" ht="23.1" customHeight="1" x14ac:dyDescent="0.2">
      <c r="B91" s="26" t="s">
        <v>88</v>
      </c>
      <c r="C91" s="29">
        <v>0</v>
      </c>
      <c r="D91" s="29" t="s">
        <v>97</v>
      </c>
      <c r="E91" s="29" t="s">
        <v>27</v>
      </c>
      <c r="F91" s="34" t="s">
        <v>98</v>
      </c>
      <c r="G91" s="34" t="s">
        <v>66</v>
      </c>
      <c r="H91" s="35"/>
      <c r="I91" s="29" t="s">
        <v>29</v>
      </c>
      <c r="J91" s="66"/>
      <c r="K91" s="37"/>
      <c r="L91" s="38"/>
      <c r="M91" s="39"/>
    </row>
    <row r="92" spans="2:13" ht="23.1" customHeight="1" x14ac:dyDescent="0.2">
      <c r="B92" s="26" t="s">
        <v>88</v>
      </c>
      <c r="C92" s="29">
        <v>0</v>
      </c>
      <c r="D92" s="29" t="s">
        <v>99</v>
      </c>
      <c r="E92" s="29" t="s">
        <v>27</v>
      </c>
      <c r="F92" s="29">
        <v>6</v>
      </c>
      <c r="G92" s="34" t="s">
        <v>34</v>
      </c>
      <c r="H92" s="35">
        <v>2.78</v>
      </c>
      <c r="I92" s="29" t="s">
        <v>22</v>
      </c>
      <c r="J92" s="66"/>
      <c r="K92" s="31">
        <f t="shared" si="3"/>
        <v>0</v>
      </c>
      <c r="L92" s="32">
        <v>4</v>
      </c>
      <c r="M92" s="33">
        <f t="shared" si="4"/>
        <v>0</v>
      </c>
    </row>
    <row r="93" spans="2:13" ht="23.1" customHeight="1" x14ac:dyDescent="0.2">
      <c r="B93" s="26" t="s">
        <v>88</v>
      </c>
      <c r="C93" s="29">
        <v>0</v>
      </c>
      <c r="D93" s="29" t="s">
        <v>100</v>
      </c>
      <c r="E93" s="29" t="s">
        <v>27</v>
      </c>
      <c r="F93" s="34" t="s">
        <v>101</v>
      </c>
      <c r="G93" s="34" t="s">
        <v>34</v>
      </c>
      <c r="H93" s="35"/>
      <c r="I93" s="29" t="s">
        <v>22</v>
      </c>
      <c r="J93" s="66"/>
      <c r="K93" s="31">
        <f t="shared" si="3"/>
        <v>0</v>
      </c>
      <c r="L93" s="32">
        <v>4</v>
      </c>
      <c r="M93" s="33">
        <f t="shared" si="4"/>
        <v>0</v>
      </c>
    </row>
    <row r="94" spans="2:13" ht="13.5" thickBot="1" x14ac:dyDescent="0.25"/>
    <row r="95" spans="2:13" ht="27.75" customHeight="1" thickBot="1" x14ac:dyDescent="0.25">
      <c r="H95" s="58">
        <f>SUM(H86:H93)</f>
        <v>25.4</v>
      </c>
      <c r="J95" s="59">
        <f>B84</f>
        <v>3</v>
      </c>
      <c r="K95" s="60">
        <f>SUM(K86:K93)</f>
        <v>0</v>
      </c>
      <c r="L95" s="61">
        <f>MEDIAN(L86:L93)</f>
        <v>4</v>
      </c>
      <c r="M95" s="60">
        <f>SUM(M86:M93)</f>
        <v>0</v>
      </c>
    </row>
    <row r="96" spans="2:13" ht="13.5" thickBot="1" x14ac:dyDescent="0.25"/>
    <row r="97" spans="2:13" ht="42" customHeight="1" thickBot="1" x14ac:dyDescent="0.25">
      <c r="B97" s="18">
        <v>4</v>
      </c>
      <c r="C97" s="147" t="s">
        <v>428</v>
      </c>
      <c r="D97" s="148"/>
      <c r="E97" s="148"/>
      <c r="F97" s="148"/>
      <c r="G97" s="148"/>
      <c r="H97" s="148"/>
      <c r="I97" s="148"/>
      <c r="J97" s="149"/>
      <c r="K97" s="149"/>
      <c r="L97" s="149"/>
      <c r="M97" s="150"/>
    </row>
    <row r="98" spans="2:13" ht="60.75" thickBot="1" x14ac:dyDescent="0.25">
      <c r="B98" s="20" t="s">
        <v>6</v>
      </c>
      <c r="C98" s="20" t="s">
        <v>7</v>
      </c>
      <c r="D98" s="20" t="s">
        <v>8</v>
      </c>
      <c r="E98" s="20" t="s">
        <v>9</v>
      </c>
      <c r="F98" s="20" t="s">
        <v>10</v>
      </c>
      <c r="G98" s="20" t="s">
        <v>11</v>
      </c>
      <c r="H98" s="20" t="s">
        <v>102</v>
      </c>
      <c r="I98" s="20" t="s">
        <v>13</v>
      </c>
      <c r="J98" s="62"/>
      <c r="K98" s="63" t="s">
        <v>14</v>
      </c>
      <c r="L98" s="20" t="s">
        <v>15</v>
      </c>
      <c r="M98" s="63" t="s">
        <v>16</v>
      </c>
    </row>
    <row r="99" spans="2:13" ht="23.1" customHeight="1" x14ac:dyDescent="0.2">
      <c r="B99" s="64" t="s">
        <v>103</v>
      </c>
      <c r="C99" s="64" t="s">
        <v>104</v>
      </c>
      <c r="D99" s="64" t="s">
        <v>105</v>
      </c>
      <c r="E99" s="64" t="s">
        <v>20</v>
      </c>
      <c r="F99" s="64">
        <v>1</v>
      </c>
      <c r="G99" s="65" t="s">
        <v>106</v>
      </c>
      <c r="H99" s="26">
        <v>2.5</v>
      </c>
      <c r="I99" s="26" t="s">
        <v>22</v>
      </c>
      <c r="J99" s="66"/>
      <c r="K99" s="31">
        <f t="shared" ref="K99:K102" si="5">IF((H99&lt;&gt;0),HLOOKUP(H99,$B$10:$M$11,2),0)</f>
        <v>0</v>
      </c>
      <c r="L99" s="32">
        <v>3</v>
      </c>
      <c r="M99" s="33">
        <f>L99*K99</f>
        <v>0</v>
      </c>
    </row>
    <row r="100" spans="2:13" ht="23.1" customHeight="1" x14ac:dyDescent="0.2">
      <c r="B100" s="64" t="s">
        <v>103</v>
      </c>
      <c r="C100" s="67" t="s">
        <v>104</v>
      </c>
      <c r="D100" s="67" t="s">
        <v>107</v>
      </c>
      <c r="E100" s="67" t="s">
        <v>20</v>
      </c>
      <c r="F100" s="67">
        <v>2</v>
      </c>
      <c r="G100" s="68" t="s">
        <v>106</v>
      </c>
      <c r="H100" s="29">
        <v>3.5</v>
      </c>
      <c r="I100" s="29" t="s">
        <v>22</v>
      </c>
      <c r="J100" s="66"/>
      <c r="K100" s="31">
        <f t="shared" si="5"/>
        <v>0</v>
      </c>
      <c r="L100" s="32">
        <v>3</v>
      </c>
      <c r="M100" s="33">
        <f t="shared" ref="M100:M102" si="6">L100*K100</f>
        <v>0</v>
      </c>
    </row>
    <row r="101" spans="2:13" ht="23.1" customHeight="1" x14ac:dyDescent="0.2">
      <c r="B101" s="64" t="s">
        <v>103</v>
      </c>
      <c r="C101" s="67" t="s">
        <v>104</v>
      </c>
      <c r="D101" s="67" t="s">
        <v>108</v>
      </c>
      <c r="E101" s="67" t="s">
        <v>20</v>
      </c>
      <c r="F101" s="67">
        <v>3</v>
      </c>
      <c r="G101" s="68" t="s">
        <v>106</v>
      </c>
      <c r="H101" s="29"/>
      <c r="I101" s="29" t="s">
        <v>22</v>
      </c>
      <c r="J101" s="66"/>
      <c r="K101" s="37"/>
      <c r="L101" s="38"/>
      <c r="M101" s="39"/>
    </row>
    <row r="102" spans="2:13" ht="23.1" customHeight="1" x14ac:dyDescent="0.2">
      <c r="B102" s="64" t="s">
        <v>103</v>
      </c>
      <c r="C102" s="67" t="s">
        <v>104</v>
      </c>
      <c r="D102" s="67" t="s">
        <v>109</v>
      </c>
      <c r="E102" s="67" t="s">
        <v>20</v>
      </c>
      <c r="F102" s="67">
        <v>4</v>
      </c>
      <c r="G102" s="68" t="s">
        <v>28</v>
      </c>
      <c r="H102" s="69">
        <v>5.2</v>
      </c>
      <c r="I102" s="67" t="s">
        <v>22</v>
      </c>
      <c r="J102" s="66"/>
      <c r="K102" s="31">
        <f t="shared" si="5"/>
        <v>0</v>
      </c>
      <c r="L102" s="32">
        <v>3</v>
      </c>
      <c r="M102" s="33">
        <f t="shared" si="6"/>
        <v>0</v>
      </c>
    </row>
    <row r="103" spans="2:13" ht="13.5" thickBot="1" x14ac:dyDescent="0.25"/>
    <row r="104" spans="2:13" ht="27.75" customHeight="1" thickBot="1" x14ac:dyDescent="0.25">
      <c r="H104" s="58">
        <f>SUM(H99:H102)</f>
        <v>11.2</v>
      </c>
      <c r="J104" s="59">
        <f>B97</f>
        <v>4</v>
      </c>
      <c r="K104" s="60">
        <f>SUM(K99:K102)</f>
        <v>0</v>
      </c>
      <c r="L104" s="61">
        <f>MEDIAN(L99:L102)</f>
        <v>3</v>
      </c>
      <c r="M104" s="60">
        <f>SUM(M99:M102)</f>
        <v>0</v>
      </c>
    </row>
    <row r="105" spans="2:13" ht="13.5" thickBot="1" x14ac:dyDescent="0.25"/>
    <row r="106" spans="2:13" ht="42" customHeight="1" thickBot="1" x14ac:dyDescent="0.25">
      <c r="B106" s="18">
        <v>5</v>
      </c>
      <c r="C106" s="147" t="s">
        <v>429</v>
      </c>
      <c r="D106" s="148"/>
      <c r="E106" s="148"/>
      <c r="F106" s="148"/>
      <c r="G106" s="148"/>
      <c r="H106" s="148"/>
      <c r="I106" s="148"/>
      <c r="J106" s="149"/>
      <c r="K106" s="149"/>
      <c r="L106" s="149"/>
      <c r="M106" s="150"/>
    </row>
    <row r="107" spans="2:13" ht="60.75" thickBot="1" x14ac:dyDescent="0.25">
      <c r="B107" s="20" t="s">
        <v>6</v>
      </c>
      <c r="C107" s="20" t="s">
        <v>7</v>
      </c>
      <c r="D107" s="20" t="s">
        <v>8</v>
      </c>
      <c r="E107" s="20" t="s">
        <v>9</v>
      </c>
      <c r="F107" s="20" t="s">
        <v>10</v>
      </c>
      <c r="G107" s="20" t="s">
        <v>11</v>
      </c>
      <c r="H107" s="20" t="s">
        <v>110</v>
      </c>
      <c r="I107" s="20" t="s">
        <v>13</v>
      </c>
      <c r="J107" s="62"/>
      <c r="K107" s="63" t="s">
        <v>14</v>
      </c>
      <c r="L107" s="20" t="s">
        <v>15</v>
      </c>
      <c r="M107" s="63" t="s">
        <v>16</v>
      </c>
    </row>
    <row r="108" spans="2:13" ht="23.1" customHeight="1" x14ac:dyDescent="0.2">
      <c r="B108" s="26" t="s">
        <v>111</v>
      </c>
      <c r="C108" s="26" t="s">
        <v>89</v>
      </c>
      <c r="D108" s="26" t="s">
        <v>26</v>
      </c>
      <c r="E108" s="26" t="s">
        <v>27</v>
      </c>
      <c r="F108" s="26">
        <v>1</v>
      </c>
      <c r="G108" s="27" t="s">
        <v>66</v>
      </c>
      <c r="H108" s="26">
        <v>2.5</v>
      </c>
      <c r="I108" s="26" t="s">
        <v>29</v>
      </c>
      <c r="J108" s="66"/>
      <c r="K108" s="31">
        <f t="shared" ref="K108:K110" si="7">IF((H108&lt;&gt;0),HLOOKUP(H108,$B$10:$M$11,2),0)</f>
        <v>0</v>
      </c>
      <c r="L108" s="32">
        <v>3</v>
      </c>
      <c r="M108" s="33">
        <f>L108*K108</f>
        <v>0</v>
      </c>
    </row>
    <row r="109" spans="2:13" ht="23.1" customHeight="1" x14ac:dyDescent="0.2">
      <c r="B109" s="29" t="s">
        <v>111</v>
      </c>
      <c r="C109" s="29" t="s">
        <v>89</v>
      </c>
      <c r="D109" s="29" t="s">
        <v>26</v>
      </c>
      <c r="E109" s="29" t="s">
        <v>27</v>
      </c>
      <c r="F109" s="29">
        <v>2</v>
      </c>
      <c r="G109" s="34" t="s">
        <v>66</v>
      </c>
      <c r="H109" s="29">
        <v>2.5</v>
      </c>
      <c r="I109" s="29" t="s">
        <v>29</v>
      </c>
      <c r="J109" s="66"/>
      <c r="K109" s="31">
        <f t="shared" si="7"/>
        <v>0</v>
      </c>
      <c r="L109" s="32">
        <v>3</v>
      </c>
      <c r="M109" s="33">
        <f t="shared" ref="M109:M110" si="8">L109*K109</f>
        <v>0</v>
      </c>
    </row>
    <row r="110" spans="2:13" ht="23.1" customHeight="1" x14ac:dyDescent="0.2">
      <c r="B110" s="29" t="s">
        <v>111</v>
      </c>
      <c r="C110" s="29" t="s">
        <v>89</v>
      </c>
      <c r="D110" s="29" t="s">
        <v>26</v>
      </c>
      <c r="E110" s="29" t="s">
        <v>27</v>
      </c>
      <c r="F110" s="29">
        <v>3</v>
      </c>
      <c r="G110" s="34" t="s">
        <v>66</v>
      </c>
      <c r="H110" s="29">
        <v>3.5</v>
      </c>
      <c r="I110" s="29" t="s">
        <v>29</v>
      </c>
      <c r="J110" s="66"/>
      <c r="K110" s="31">
        <f t="shared" si="7"/>
        <v>0</v>
      </c>
      <c r="L110" s="32">
        <v>3</v>
      </c>
      <c r="M110" s="33">
        <f t="shared" si="8"/>
        <v>0</v>
      </c>
    </row>
    <row r="111" spans="2:13" ht="23.1" customHeight="1" x14ac:dyDescent="0.2">
      <c r="B111" s="29" t="s">
        <v>111</v>
      </c>
      <c r="C111" s="29" t="s">
        <v>89</v>
      </c>
      <c r="D111" s="29" t="s">
        <v>26</v>
      </c>
      <c r="E111" s="29" t="s">
        <v>27</v>
      </c>
      <c r="F111" s="34" t="s">
        <v>112</v>
      </c>
      <c r="G111" s="34" t="s">
        <v>66</v>
      </c>
      <c r="H111" s="29"/>
      <c r="I111" s="29" t="s">
        <v>29</v>
      </c>
      <c r="J111" s="66"/>
      <c r="K111" s="70"/>
      <c r="L111" s="71"/>
      <c r="M111" s="72"/>
    </row>
    <row r="112" spans="2:13" ht="13.5" thickBot="1" x14ac:dyDescent="0.25"/>
    <row r="113" spans="2:13" ht="27.75" customHeight="1" thickBot="1" x14ac:dyDescent="0.25">
      <c r="H113" s="58">
        <f>SUM(H108:H111)</f>
        <v>8.5</v>
      </c>
      <c r="J113" s="59">
        <f>B106</f>
        <v>5</v>
      </c>
      <c r="K113" s="60">
        <f>SUM(K108:K111)</f>
        <v>0</v>
      </c>
      <c r="L113" s="61">
        <f>MEDIAN(L108:L111)</f>
        <v>3</v>
      </c>
      <c r="M113" s="60">
        <f>SUM(M108:M111)</f>
        <v>0</v>
      </c>
    </row>
    <row r="114" spans="2:13" ht="13.5" thickBot="1" x14ac:dyDescent="0.25"/>
    <row r="115" spans="2:13" ht="42" customHeight="1" thickBot="1" x14ac:dyDescent="0.25">
      <c r="B115" s="18">
        <v>6</v>
      </c>
      <c r="C115" s="147" t="s">
        <v>430</v>
      </c>
      <c r="D115" s="148"/>
      <c r="E115" s="148"/>
      <c r="F115" s="148"/>
      <c r="G115" s="148"/>
      <c r="H115" s="148"/>
      <c r="I115" s="148"/>
      <c r="J115" s="149"/>
      <c r="K115" s="149"/>
      <c r="L115" s="149"/>
      <c r="M115" s="150"/>
    </row>
    <row r="116" spans="2:13" ht="60.75" thickBot="1" x14ac:dyDescent="0.25">
      <c r="B116" s="20" t="s">
        <v>6</v>
      </c>
      <c r="C116" s="20" t="s">
        <v>7</v>
      </c>
      <c r="D116" s="20" t="s">
        <v>8</v>
      </c>
      <c r="E116" s="20" t="s">
        <v>9</v>
      </c>
      <c r="F116" s="20" t="s">
        <v>10</v>
      </c>
      <c r="G116" s="20" t="s">
        <v>11</v>
      </c>
      <c r="H116" s="20" t="s">
        <v>91</v>
      </c>
      <c r="I116" s="20" t="s">
        <v>13</v>
      </c>
      <c r="J116" s="62"/>
      <c r="K116" s="63" t="s">
        <v>14</v>
      </c>
      <c r="L116" s="20" t="s">
        <v>15</v>
      </c>
      <c r="M116" s="63" t="s">
        <v>16</v>
      </c>
    </row>
    <row r="117" spans="2:13" ht="23.1" customHeight="1" x14ac:dyDescent="0.2">
      <c r="B117" s="26" t="s">
        <v>113</v>
      </c>
      <c r="C117" s="26" t="s">
        <v>89</v>
      </c>
      <c r="D117" s="26" t="s">
        <v>26</v>
      </c>
      <c r="E117" s="26" t="s">
        <v>36</v>
      </c>
      <c r="F117" s="26">
        <v>1</v>
      </c>
      <c r="G117" s="27" t="s">
        <v>34</v>
      </c>
      <c r="H117" s="28">
        <v>2.5</v>
      </c>
      <c r="I117" s="26" t="s">
        <v>29</v>
      </c>
      <c r="J117" s="66"/>
      <c r="K117" s="31">
        <f t="shared" ref="K117:K125" si="9">IF((H117&lt;&gt;0),HLOOKUP(H117,$B$10:$M$11,2),0)</f>
        <v>0</v>
      </c>
      <c r="L117" s="32">
        <v>3</v>
      </c>
      <c r="M117" s="33">
        <f>L117*K117</f>
        <v>0</v>
      </c>
    </row>
    <row r="118" spans="2:13" ht="23.1" customHeight="1" x14ac:dyDescent="0.2">
      <c r="B118" s="29" t="s">
        <v>113</v>
      </c>
      <c r="C118" s="29" t="s">
        <v>89</v>
      </c>
      <c r="D118" s="29" t="s">
        <v>26</v>
      </c>
      <c r="E118" s="29" t="s">
        <v>36</v>
      </c>
      <c r="F118" s="29">
        <v>2</v>
      </c>
      <c r="G118" s="34" t="s">
        <v>34</v>
      </c>
      <c r="H118" s="35">
        <v>2.5</v>
      </c>
      <c r="I118" s="29" t="s">
        <v>29</v>
      </c>
      <c r="J118" s="66"/>
      <c r="K118" s="31">
        <f t="shared" si="9"/>
        <v>0</v>
      </c>
      <c r="L118" s="32">
        <v>3</v>
      </c>
      <c r="M118" s="33">
        <f t="shared" ref="M118:M125" si="10">L118*K118</f>
        <v>0</v>
      </c>
    </row>
    <row r="119" spans="2:13" ht="23.1" customHeight="1" x14ac:dyDescent="0.2">
      <c r="B119" s="29" t="s">
        <v>113</v>
      </c>
      <c r="C119" s="29" t="s">
        <v>89</v>
      </c>
      <c r="D119" s="29" t="s">
        <v>26</v>
      </c>
      <c r="E119" s="29" t="s">
        <v>36</v>
      </c>
      <c r="F119" s="34" t="s">
        <v>114</v>
      </c>
      <c r="G119" s="34" t="s">
        <v>34</v>
      </c>
      <c r="H119" s="35"/>
      <c r="I119" s="29" t="s">
        <v>29</v>
      </c>
      <c r="J119" s="66"/>
      <c r="K119" s="37"/>
      <c r="L119" s="38"/>
      <c r="M119" s="39"/>
    </row>
    <row r="120" spans="2:13" ht="23.1" customHeight="1" x14ac:dyDescent="0.2">
      <c r="B120" s="29" t="s">
        <v>113</v>
      </c>
      <c r="C120" s="29" t="s">
        <v>89</v>
      </c>
      <c r="D120" s="29" t="s">
        <v>26</v>
      </c>
      <c r="E120" s="29" t="s">
        <v>36</v>
      </c>
      <c r="F120" s="29">
        <v>3</v>
      </c>
      <c r="G120" s="34" t="s">
        <v>34</v>
      </c>
      <c r="H120" s="35">
        <v>2.5</v>
      </c>
      <c r="I120" s="29" t="s">
        <v>29</v>
      </c>
      <c r="J120" s="66"/>
      <c r="K120" s="31">
        <f t="shared" si="9"/>
        <v>0</v>
      </c>
      <c r="L120" s="32">
        <v>3</v>
      </c>
      <c r="M120" s="33">
        <f t="shared" si="10"/>
        <v>0</v>
      </c>
    </row>
    <row r="121" spans="2:13" ht="23.1" customHeight="1" x14ac:dyDescent="0.2">
      <c r="B121" s="29" t="s">
        <v>113</v>
      </c>
      <c r="C121" s="29" t="s">
        <v>89</v>
      </c>
      <c r="D121" s="29" t="s">
        <v>26</v>
      </c>
      <c r="E121" s="29" t="s">
        <v>36</v>
      </c>
      <c r="F121" s="29">
        <v>4</v>
      </c>
      <c r="G121" s="34" t="s">
        <v>34</v>
      </c>
      <c r="H121" s="35">
        <v>2.5</v>
      </c>
      <c r="I121" s="29" t="s">
        <v>29</v>
      </c>
      <c r="J121" s="66"/>
      <c r="K121" s="31">
        <f t="shared" si="9"/>
        <v>0</v>
      </c>
      <c r="L121" s="32">
        <v>3</v>
      </c>
      <c r="M121" s="33">
        <f t="shared" si="10"/>
        <v>0</v>
      </c>
    </row>
    <row r="122" spans="2:13" ht="23.1" customHeight="1" x14ac:dyDescent="0.2">
      <c r="B122" s="29" t="s">
        <v>113</v>
      </c>
      <c r="C122" s="29" t="s">
        <v>89</v>
      </c>
      <c r="D122" s="29" t="s">
        <v>26</v>
      </c>
      <c r="E122" s="29" t="s">
        <v>36</v>
      </c>
      <c r="F122" s="34" t="s">
        <v>115</v>
      </c>
      <c r="G122" s="34" t="s">
        <v>34</v>
      </c>
      <c r="H122" s="35"/>
      <c r="I122" s="29" t="s">
        <v>29</v>
      </c>
      <c r="J122" s="66"/>
      <c r="K122" s="37"/>
      <c r="L122" s="38"/>
      <c r="M122" s="39"/>
    </row>
    <row r="123" spans="2:13" ht="23.1" customHeight="1" x14ac:dyDescent="0.2">
      <c r="B123" s="29" t="s">
        <v>113</v>
      </c>
      <c r="C123" s="29" t="s">
        <v>89</v>
      </c>
      <c r="D123" s="29" t="s">
        <v>26</v>
      </c>
      <c r="E123" s="29" t="s">
        <v>80</v>
      </c>
      <c r="F123" s="29">
        <v>5</v>
      </c>
      <c r="G123" s="34" t="s">
        <v>66</v>
      </c>
      <c r="H123" s="35">
        <v>2.5</v>
      </c>
      <c r="I123" s="29" t="s">
        <v>22</v>
      </c>
      <c r="J123" s="66"/>
      <c r="K123" s="31">
        <f t="shared" si="9"/>
        <v>0</v>
      </c>
      <c r="L123" s="32">
        <v>3</v>
      </c>
      <c r="M123" s="33">
        <f t="shared" si="10"/>
        <v>0</v>
      </c>
    </row>
    <row r="124" spans="2:13" ht="23.1" customHeight="1" x14ac:dyDescent="0.2">
      <c r="B124" s="29" t="s">
        <v>113</v>
      </c>
      <c r="C124" s="29" t="s">
        <v>89</v>
      </c>
      <c r="D124" s="29" t="s">
        <v>26</v>
      </c>
      <c r="E124" s="29" t="s">
        <v>80</v>
      </c>
      <c r="F124" s="29">
        <v>6</v>
      </c>
      <c r="G124" s="34" t="s">
        <v>66</v>
      </c>
      <c r="H124" s="35">
        <v>2.5</v>
      </c>
      <c r="I124" s="29" t="s">
        <v>22</v>
      </c>
      <c r="J124" s="66"/>
      <c r="K124" s="31">
        <f t="shared" si="9"/>
        <v>0</v>
      </c>
      <c r="L124" s="32">
        <v>3</v>
      </c>
      <c r="M124" s="33">
        <f t="shared" si="10"/>
        <v>0</v>
      </c>
    </row>
    <row r="125" spans="2:13" ht="23.1" customHeight="1" x14ac:dyDescent="0.2">
      <c r="B125" s="29" t="s">
        <v>113</v>
      </c>
      <c r="C125" s="29" t="s">
        <v>89</v>
      </c>
      <c r="D125" s="29" t="s">
        <v>26</v>
      </c>
      <c r="E125" s="29" t="s">
        <v>80</v>
      </c>
      <c r="F125" s="29">
        <v>7</v>
      </c>
      <c r="G125" s="34" t="s">
        <v>66</v>
      </c>
      <c r="H125" s="35">
        <v>2.5</v>
      </c>
      <c r="I125" s="29" t="s">
        <v>22</v>
      </c>
      <c r="J125" s="66"/>
      <c r="K125" s="31">
        <f t="shared" si="9"/>
        <v>0</v>
      </c>
      <c r="L125" s="32">
        <v>3</v>
      </c>
      <c r="M125" s="33">
        <f t="shared" si="10"/>
        <v>0</v>
      </c>
    </row>
    <row r="126" spans="2:13" ht="23.1" customHeight="1" x14ac:dyDescent="0.2">
      <c r="B126" s="29" t="s">
        <v>113</v>
      </c>
      <c r="C126" s="29" t="s">
        <v>89</v>
      </c>
      <c r="D126" s="29" t="s">
        <v>26</v>
      </c>
      <c r="E126" s="29" t="s">
        <v>80</v>
      </c>
      <c r="F126" s="34" t="s">
        <v>116</v>
      </c>
      <c r="G126" s="34" t="s">
        <v>66</v>
      </c>
      <c r="H126" s="35"/>
      <c r="I126" s="29" t="s">
        <v>22</v>
      </c>
      <c r="J126" s="66"/>
      <c r="K126" s="70"/>
      <c r="L126" s="71"/>
      <c r="M126" s="72"/>
    </row>
    <row r="127" spans="2:13" ht="13.5" thickBot="1" x14ac:dyDescent="0.25"/>
    <row r="128" spans="2:13" ht="27.75" customHeight="1" thickBot="1" x14ac:dyDescent="0.25">
      <c r="H128" s="58">
        <f>SUM(H117:H126)</f>
        <v>17.5</v>
      </c>
      <c r="J128" s="59">
        <f>B115</f>
        <v>6</v>
      </c>
      <c r="K128" s="60">
        <f>SUM(K117:K126)</f>
        <v>0</v>
      </c>
      <c r="L128" s="61">
        <f>MEDIAN(L117:L126)</f>
        <v>3</v>
      </c>
      <c r="M128" s="60">
        <f>SUM(M117:M126)</f>
        <v>0</v>
      </c>
    </row>
    <row r="129" spans="2:13" ht="13.5" thickBot="1" x14ac:dyDescent="0.25"/>
    <row r="130" spans="2:13" ht="42" customHeight="1" thickBot="1" x14ac:dyDescent="0.25">
      <c r="B130" s="18">
        <v>7</v>
      </c>
      <c r="C130" s="147" t="s">
        <v>431</v>
      </c>
      <c r="D130" s="148"/>
      <c r="E130" s="148"/>
      <c r="F130" s="148"/>
      <c r="G130" s="148"/>
      <c r="H130" s="148"/>
      <c r="I130" s="148"/>
      <c r="J130" s="149"/>
      <c r="K130" s="149"/>
      <c r="L130" s="149"/>
      <c r="M130" s="150"/>
    </row>
    <row r="131" spans="2:13" ht="60.75" thickBot="1" x14ac:dyDescent="0.25">
      <c r="B131" s="20" t="s">
        <v>6</v>
      </c>
      <c r="C131" s="20" t="s">
        <v>7</v>
      </c>
      <c r="D131" s="20" t="s">
        <v>8</v>
      </c>
      <c r="E131" s="20" t="s">
        <v>9</v>
      </c>
      <c r="F131" s="20" t="s">
        <v>10</v>
      </c>
      <c r="G131" s="20" t="s">
        <v>11</v>
      </c>
      <c r="H131" s="20" t="s">
        <v>102</v>
      </c>
      <c r="I131" s="20" t="s">
        <v>13</v>
      </c>
      <c r="J131" s="62"/>
      <c r="K131" s="63" t="s">
        <v>14</v>
      </c>
      <c r="L131" s="20" t="s">
        <v>15</v>
      </c>
      <c r="M131" s="63" t="s">
        <v>16</v>
      </c>
    </row>
    <row r="132" spans="2:13" ht="23.1" customHeight="1" x14ac:dyDescent="0.2">
      <c r="B132" s="64" t="s">
        <v>117</v>
      </c>
      <c r="C132" s="64" t="s">
        <v>89</v>
      </c>
      <c r="D132" s="64" t="s">
        <v>40</v>
      </c>
      <c r="E132" s="64" t="s">
        <v>77</v>
      </c>
      <c r="F132" s="64">
        <v>1</v>
      </c>
      <c r="G132" s="65" t="s">
        <v>28</v>
      </c>
      <c r="H132" s="26">
        <v>4.2</v>
      </c>
      <c r="I132" s="26" t="s">
        <v>22</v>
      </c>
      <c r="J132" s="66"/>
      <c r="K132" s="31">
        <f t="shared" ref="K132:K136" si="11">IF((H132&lt;&gt;0),HLOOKUP(H132,$B$10:$M$11,2),0)</f>
        <v>0</v>
      </c>
      <c r="L132" s="32">
        <v>3</v>
      </c>
      <c r="M132" s="33">
        <f>L132*K132</f>
        <v>0</v>
      </c>
    </row>
    <row r="133" spans="2:13" ht="34.5" customHeight="1" x14ac:dyDescent="0.2">
      <c r="B133" s="67" t="s">
        <v>117</v>
      </c>
      <c r="C133" s="67" t="s">
        <v>89</v>
      </c>
      <c r="D133" s="67" t="s">
        <v>118</v>
      </c>
      <c r="E133" s="67" t="s">
        <v>119</v>
      </c>
      <c r="F133" s="67">
        <v>2</v>
      </c>
      <c r="G133" s="68" t="s">
        <v>28</v>
      </c>
      <c r="H133" s="29">
        <v>3.5</v>
      </c>
      <c r="I133" s="29" t="s">
        <v>22</v>
      </c>
      <c r="J133" s="66"/>
      <c r="K133" s="31">
        <f t="shared" si="11"/>
        <v>0</v>
      </c>
      <c r="L133" s="32">
        <v>3</v>
      </c>
      <c r="M133" s="33">
        <f t="shared" ref="M133:M136" si="12">L133*K133</f>
        <v>0</v>
      </c>
    </row>
    <row r="134" spans="2:13" ht="22.5" customHeight="1" x14ac:dyDescent="0.2">
      <c r="B134" s="67" t="s">
        <v>117</v>
      </c>
      <c r="C134" s="67" t="s">
        <v>89</v>
      </c>
      <c r="D134" s="67" t="s">
        <v>120</v>
      </c>
      <c r="E134" s="67" t="s">
        <v>27</v>
      </c>
      <c r="F134" s="67">
        <v>3</v>
      </c>
      <c r="G134" s="68" t="s">
        <v>28</v>
      </c>
      <c r="H134" s="29">
        <v>7.04</v>
      </c>
      <c r="I134" s="29" t="s">
        <v>22</v>
      </c>
      <c r="J134" s="66"/>
      <c r="K134" s="31">
        <f t="shared" si="11"/>
        <v>0</v>
      </c>
      <c r="L134" s="32">
        <v>3</v>
      </c>
      <c r="M134" s="33">
        <f t="shared" si="12"/>
        <v>0</v>
      </c>
    </row>
    <row r="135" spans="2:13" ht="23.1" customHeight="1" x14ac:dyDescent="0.2">
      <c r="B135" s="67" t="s">
        <v>117</v>
      </c>
      <c r="C135" s="67" t="s">
        <v>89</v>
      </c>
      <c r="D135" s="67" t="s">
        <v>121</v>
      </c>
      <c r="E135" s="67" t="s">
        <v>119</v>
      </c>
      <c r="F135" s="67">
        <v>4</v>
      </c>
      <c r="G135" s="68" t="s">
        <v>28</v>
      </c>
      <c r="H135" s="67">
        <v>3.5</v>
      </c>
      <c r="I135" s="67" t="s">
        <v>22</v>
      </c>
      <c r="J135" s="66"/>
      <c r="K135" s="31">
        <f t="shared" si="11"/>
        <v>0</v>
      </c>
      <c r="L135" s="32">
        <v>3</v>
      </c>
      <c r="M135" s="33">
        <f t="shared" si="12"/>
        <v>0</v>
      </c>
    </row>
    <row r="136" spans="2:13" ht="23.1" customHeight="1" x14ac:dyDescent="0.2">
      <c r="B136" s="29" t="s">
        <v>117</v>
      </c>
      <c r="C136" s="29" t="s">
        <v>89</v>
      </c>
      <c r="D136" s="29" t="s">
        <v>121</v>
      </c>
      <c r="E136" s="29" t="s">
        <v>119</v>
      </c>
      <c r="F136" s="29">
        <v>5</v>
      </c>
      <c r="G136" s="34" t="s">
        <v>28</v>
      </c>
      <c r="H136" s="29">
        <v>3.5</v>
      </c>
      <c r="I136" s="29" t="s">
        <v>22</v>
      </c>
      <c r="J136" s="66"/>
      <c r="K136" s="31">
        <f t="shared" si="11"/>
        <v>0</v>
      </c>
      <c r="L136" s="32">
        <v>3</v>
      </c>
      <c r="M136" s="33">
        <f t="shared" si="12"/>
        <v>0</v>
      </c>
    </row>
    <row r="137" spans="2:13" ht="13.5" thickBot="1" x14ac:dyDescent="0.25"/>
    <row r="138" spans="2:13" ht="27.75" customHeight="1" thickBot="1" x14ac:dyDescent="0.25">
      <c r="H138" s="58">
        <f>SUM(H132:H136)</f>
        <v>21.740000000000002</v>
      </c>
      <c r="J138" s="59">
        <f>B130</f>
        <v>7</v>
      </c>
      <c r="K138" s="60">
        <f>SUM(K132:K136)</f>
        <v>0</v>
      </c>
      <c r="L138" s="61">
        <f>MEDIAN(L132:L136)</f>
        <v>3</v>
      </c>
      <c r="M138" s="60">
        <f>SUM(M132:M136)</f>
        <v>0</v>
      </c>
    </row>
    <row r="139" spans="2:13" ht="13.5" thickBot="1" x14ac:dyDescent="0.25"/>
    <row r="140" spans="2:13" ht="42" customHeight="1" thickBot="1" x14ac:dyDescent="0.25">
      <c r="B140" s="18">
        <v>8</v>
      </c>
      <c r="C140" s="147" t="s">
        <v>432</v>
      </c>
      <c r="D140" s="148"/>
      <c r="E140" s="148"/>
      <c r="F140" s="148"/>
      <c r="G140" s="148"/>
      <c r="H140" s="148"/>
      <c r="I140" s="148"/>
      <c r="J140" s="149"/>
      <c r="K140" s="149"/>
      <c r="L140" s="149"/>
      <c r="M140" s="150"/>
    </row>
    <row r="141" spans="2:13" ht="60.75" thickBot="1" x14ac:dyDescent="0.25">
      <c r="B141" s="20" t="s">
        <v>6</v>
      </c>
      <c r="C141" s="20" t="s">
        <v>7</v>
      </c>
      <c r="D141" s="20" t="s">
        <v>8</v>
      </c>
      <c r="E141" s="20" t="s">
        <v>9</v>
      </c>
      <c r="F141" s="20" t="s">
        <v>10</v>
      </c>
      <c r="G141" s="20" t="s">
        <v>11</v>
      </c>
      <c r="H141" s="20" t="s">
        <v>102</v>
      </c>
      <c r="I141" s="20" t="s">
        <v>13</v>
      </c>
      <c r="J141" s="62"/>
      <c r="K141" s="63" t="s">
        <v>14</v>
      </c>
      <c r="L141" s="20" t="s">
        <v>15</v>
      </c>
      <c r="M141" s="63" t="s">
        <v>16</v>
      </c>
    </row>
    <row r="142" spans="2:13" s="2" customFormat="1" ht="23.1" customHeight="1" x14ac:dyDescent="0.2">
      <c r="B142" s="64" t="s">
        <v>122</v>
      </c>
      <c r="C142" s="64" t="s">
        <v>123</v>
      </c>
      <c r="D142" s="64" t="s">
        <v>26</v>
      </c>
      <c r="E142" s="64" t="s">
        <v>36</v>
      </c>
      <c r="F142" s="64">
        <v>1</v>
      </c>
      <c r="G142" s="65" t="s">
        <v>28</v>
      </c>
      <c r="H142" s="26">
        <v>4.7</v>
      </c>
      <c r="I142" s="26" t="s">
        <v>29</v>
      </c>
      <c r="J142" s="73"/>
      <c r="K142" s="31">
        <f t="shared" ref="K142:K145" si="13">IF((H142&lt;&gt;0),HLOOKUP(H142,$B$10:$M$11,2),0)</f>
        <v>0</v>
      </c>
      <c r="L142" s="64">
        <v>4</v>
      </c>
      <c r="M142" s="74">
        <f>L142*K142</f>
        <v>0</v>
      </c>
    </row>
    <row r="143" spans="2:13" s="2" customFormat="1" ht="23.1" customHeight="1" x14ac:dyDescent="0.2">
      <c r="B143" s="67" t="s">
        <v>122</v>
      </c>
      <c r="C143" s="67" t="s">
        <v>123</v>
      </c>
      <c r="D143" s="67" t="s">
        <v>26</v>
      </c>
      <c r="E143" s="67" t="s">
        <v>36</v>
      </c>
      <c r="F143" s="67">
        <v>2</v>
      </c>
      <c r="G143" s="68" t="s">
        <v>28</v>
      </c>
      <c r="H143" s="29">
        <v>6.5</v>
      </c>
      <c r="I143" s="29" t="s">
        <v>29</v>
      </c>
      <c r="J143" s="73"/>
      <c r="K143" s="31">
        <f t="shared" si="13"/>
        <v>0</v>
      </c>
      <c r="L143" s="64">
        <v>4</v>
      </c>
      <c r="M143" s="74">
        <f t="shared" ref="M143:M145" si="14">L143*K143</f>
        <v>0</v>
      </c>
    </row>
    <row r="144" spans="2:13" s="2" customFormat="1" ht="23.1" customHeight="1" x14ac:dyDescent="0.2">
      <c r="B144" s="67" t="s">
        <v>122</v>
      </c>
      <c r="C144" s="67" t="s">
        <v>123</v>
      </c>
      <c r="D144" s="67" t="s">
        <v>26</v>
      </c>
      <c r="E144" s="67" t="s">
        <v>36</v>
      </c>
      <c r="F144" s="67">
        <v>3</v>
      </c>
      <c r="G144" s="68" t="s">
        <v>28</v>
      </c>
      <c r="H144" s="29">
        <v>9.25</v>
      </c>
      <c r="I144" s="29" t="s">
        <v>29</v>
      </c>
      <c r="J144" s="73"/>
      <c r="K144" s="31">
        <f t="shared" si="13"/>
        <v>0</v>
      </c>
      <c r="L144" s="64">
        <v>4</v>
      </c>
      <c r="M144" s="74">
        <f t="shared" si="14"/>
        <v>0</v>
      </c>
    </row>
    <row r="145" spans="2:13" s="2" customFormat="1" ht="23.1" customHeight="1" x14ac:dyDescent="0.2">
      <c r="B145" s="67" t="s">
        <v>122</v>
      </c>
      <c r="C145" s="67" t="s">
        <v>123</v>
      </c>
      <c r="D145" s="67" t="s">
        <v>26</v>
      </c>
      <c r="E145" s="67" t="s">
        <v>27</v>
      </c>
      <c r="F145" s="67">
        <v>4</v>
      </c>
      <c r="G145" s="68" t="s">
        <v>124</v>
      </c>
      <c r="H145" s="69">
        <v>11.9</v>
      </c>
      <c r="I145" s="67" t="s">
        <v>29</v>
      </c>
      <c r="J145" s="73"/>
      <c r="K145" s="31">
        <f t="shared" si="13"/>
        <v>0</v>
      </c>
      <c r="L145" s="64">
        <v>4</v>
      </c>
      <c r="M145" s="74">
        <f t="shared" si="14"/>
        <v>0</v>
      </c>
    </row>
    <row r="146" spans="2:13" ht="13.5" thickBot="1" x14ac:dyDescent="0.25"/>
    <row r="147" spans="2:13" ht="27.75" customHeight="1" thickBot="1" x14ac:dyDescent="0.25">
      <c r="H147" s="58">
        <f>SUM(H142:H145)</f>
        <v>32.35</v>
      </c>
      <c r="J147" s="59">
        <f>B140</f>
        <v>8</v>
      </c>
      <c r="K147" s="60">
        <f>SUM(K142:K145)</f>
        <v>0</v>
      </c>
      <c r="L147" s="61">
        <f>MEDIAN(L142:L145)</f>
        <v>4</v>
      </c>
      <c r="M147" s="60">
        <f>SUM(M142:M145)</f>
        <v>0</v>
      </c>
    </row>
    <row r="148" spans="2:13" ht="13.5" thickBot="1" x14ac:dyDescent="0.25"/>
    <row r="149" spans="2:13" ht="42" customHeight="1" thickBot="1" x14ac:dyDescent="0.25">
      <c r="B149" s="18">
        <v>9</v>
      </c>
      <c r="C149" s="147" t="s">
        <v>433</v>
      </c>
      <c r="D149" s="148"/>
      <c r="E149" s="148"/>
      <c r="F149" s="148"/>
      <c r="G149" s="148"/>
      <c r="H149" s="148"/>
      <c r="I149" s="148"/>
      <c r="J149" s="149"/>
      <c r="K149" s="149"/>
      <c r="L149" s="149"/>
      <c r="M149" s="150"/>
    </row>
    <row r="150" spans="2:13" ht="60.75" thickBot="1" x14ac:dyDescent="0.25">
      <c r="B150" s="20" t="s">
        <v>6</v>
      </c>
      <c r="C150" s="20" t="s">
        <v>7</v>
      </c>
      <c r="D150" s="20" t="s">
        <v>8</v>
      </c>
      <c r="E150" s="20" t="s">
        <v>9</v>
      </c>
      <c r="F150" s="20" t="s">
        <v>10</v>
      </c>
      <c r="G150" s="20" t="s">
        <v>11</v>
      </c>
      <c r="H150" s="20" t="s">
        <v>125</v>
      </c>
      <c r="I150" s="20" t="s">
        <v>13</v>
      </c>
      <c r="J150" s="62"/>
      <c r="K150" s="63" t="s">
        <v>14</v>
      </c>
      <c r="L150" s="20" t="s">
        <v>15</v>
      </c>
      <c r="M150" s="63" t="s">
        <v>16</v>
      </c>
    </row>
    <row r="151" spans="2:13" ht="22.5" x14ac:dyDescent="0.2">
      <c r="B151" s="64" t="s">
        <v>126</v>
      </c>
      <c r="C151" s="64" t="s">
        <v>127</v>
      </c>
      <c r="D151" s="64" t="s">
        <v>128</v>
      </c>
      <c r="E151" s="64" t="s">
        <v>129</v>
      </c>
      <c r="F151" s="64">
        <v>1</v>
      </c>
      <c r="G151" s="65" t="s">
        <v>28</v>
      </c>
      <c r="H151" s="28">
        <v>7.1</v>
      </c>
      <c r="I151" s="26" t="s">
        <v>22</v>
      </c>
      <c r="J151" s="66"/>
      <c r="K151" s="31">
        <f t="shared" ref="K151:K180" si="15">IF((H151&lt;&gt;0),HLOOKUP(H151,$B$10:$M$11,2),0)</f>
        <v>0</v>
      </c>
      <c r="L151" s="32">
        <v>12</v>
      </c>
      <c r="M151" s="33">
        <f>L151*K151</f>
        <v>0</v>
      </c>
    </row>
    <row r="152" spans="2:13" ht="22.5" x14ac:dyDescent="0.2">
      <c r="B152" s="67" t="s">
        <v>126</v>
      </c>
      <c r="C152" s="67" t="s">
        <v>127</v>
      </c>
      <c r="D152" s="67" t="s">
        <v>86</v>
      </c>
      <c r="E152" s="67" t="s">
        <v>129</v>
      </c>
      <c r="F152" s="67">
        <v>2</v>
      </c>
      <c r="G152" s="68" t="s">
        <v>28</v>
      </c>
      <c r="H152" s="35">
        <v>7.1</v>
      </c>
      <c r="I152" s="29" t="s">
        <v>22</v>
      </c>
      <c r="J152" s="66"/>
      <c r="K152" s="31">
        <f t="shared" si="15"/>
        <v>0</v>
      </c>
      <c r="L152" s="32">
        <v>12</v>
      </c>
      <c r="M152" s="33">
        <f t="shared" ref="M152:M180" si="16">L152*K152</f>
        <v>0</v>
      </c>
    </row>
    <row r="153" spans="2:13" ht="22.5" x14ac:dyDescent="0.2">
      <c r="B153" s="67" t="s">
        <v>126</v>
      </c>
      <c r="C153" s="67" t="s">
        <v>127</v>
      </c>
      <c r="D153" s="67" t="s">
        <v>130</v>
      </c>
      <c r="E153" s="67" t="s">
        <v>129</v>
      </c>
      <c r="F153" s="67">
        <v>3</v>
      </c>
      <c r="G153" s="68" t="s">
        <v>28</v>
      </c>
      <c r="H153" s="35">
        <v>7.1</v>
      </c>
      <c r="I153" s="29" t="s">
        <v>22</v>
      </c>
      <c r="J153" s="66"/>
      <c r="K153" s="31">
        <f t="shared" si="15"/>
        <v>0</v>
      </c>
      <c r="L153" s="32">
        <v>12</v>
      </c>
      <c r="M153" s="33">
        <f t="shared" si="16"/>
        <v>0</v>
      </c>
    </row>
    <row r="154" spans="2:13" ht="22.5" x14ac:dyDescent="0.2">
      <c r="B154" s="67" t="s">
        <v>126</v>
      </c>
      <c r="C154" s="67" t="s">
        <v>127</v>
      </c>
      <c r="D154" s="67" t="s">
        <v>131</v>
      </c>
      <c r="E154" s="67" t="s">
        <v>129</v>
      </c>
      <c r="F154" s="67">
        <v>4</v>
      </c>
      <c r="G154" s="68" t="s">
        <v>28</v>
      </c>
      <c r="H154" s="69">
        <v>7.1</v>
      </c>
      <c r="I154" s="67" t="s">
        <v>22</v>
      </c>
      <c r="J154" s="66"/>
      <c r="K154" s="31">
        <f t="shared" si="15"/>
        <v>0</v>
      </c>
      <c r="L154" s="32">
        <v>12</v>
      </c>
      <c r="M154" s="33">
        <f t="shared" si="16"/>
        <v>0</v>
      </c>
    </row>
    <row r="155" spans="2:13" ht="22.5" x14ac:dyDescent="0.2">
      <c r="B155" s="29" t="s">
        <v>126</v>
      </c>
      <c r="C155" s="29" t="s">
        <v>127</v>
      </c>
      <c r="D155" s="29" t="s">
        <v>132</v>
      </c>
      <c r="E155" s="29" t="s">
        <v>133</v>
      </c>
      <c r="F155" s="34" t="s">
        <v>134</v>
      </c>
      <c r="G155" s="34" t="s">
        <v>28</v>
      </c>
      <c r="H155" s="35">
        <v>29.7</v>
      </c>
      <c r="I155" s="29" t="s">
        <v>38</v>
      </c>
      <c r="J155" s="66"/>
      <c r="K155" s="31">
        <f t="shared" si="15"/>
        <v>0</v>
      </c>
      <c r="L155" s="32">
        <v>12</v>
      </c>
      <c r="M155" s="33">
        <f t="shared" si="16"/>
        <v>0</v>
      </c>
    </row>
    <row r="156" spans="2:13" ht="22.5" x14ac:dyDescent="0.2">
      <c r="B156" s="29" t="s">
        <v>126</v>
      </c>
      <c r="C156" s="29" t="s">
        <v>127</v>
      </c>
      <c r="D156" s="29" t="s">
        <v>132</v>
      </c>
      <c r="E156" s="29" t="s">
        <v>133</v>
      </c>
      <c r="F156" s="34" t="s">
        <v>135</v>
      </c>
      <c r="G156" s="34" t="s">
        <v>28</v>
      </c>
      <c r="H156" s="35">
        <v>29.7</v>
      </c>
      <c r="I156" s="29" t="s">
        <v>38</v>
      </c>
      <c r="J156" s="66"/>
      <c r="K156" s="31">
        <f t="shared" si="15"/>
        <v>0</v>
      </c>
      <c r="L156" s="32">
        <v>12</v>
      </c>
      <c r="M156" s="33">
        <f t="shared" si="16"/>
        <v>0</v>
      </c>
    </row>
    <row r="157" spans="2:13" ht="22.5" x14ac:dyDescent="0.2">
      <c r="B157" s="29" t="s">
        <v>126</v>
      </c>
      <c r="C157" s="29" t="s">
        <v>136</v>
      </c>
      <c r="D157" s="29" t="s">
        <v>137</v>
      </c>
      <c r="E157" s="29" t="s">
        <v>36</v>
      </c>
      <c r="F157" s="29">
        <v>7</v>
      </c>
      <c r="G157" s="34" t="s">
        <v>34</v>
      </c>
      <c r="H157" s="35">
        <v>3.6</v>
      </c>
      <c r="I157" s="29" t="s">
        <v>29</v>
      </c>
      <c r="J157" s="66"/>
      <c r="K157" s="31">
        <f t="shared" si="15"/>
        <v>0</v>
      </c>
      <c r="L157" s="32">
        <v>12</v>
      </c>
      <c r="M157" s="33">
        <f t="shared" si="16"/>
        <v>0</v>
      </c>
    </row>
    <row r="158" spans="2:13" ht="22.5" x14ac:dyDescent="0.2">
      <c r="B158" s="29" t="s">
        <v>126</v>
      </c>
      <c r="C158" s="29" t="s">
        <v>136</v>
      </c>
      <c r="D158" s="29" t="s">
        <v>137</v>
      </c>
      <c r="E158" s="29" t="s">
        <v>36</v>
      </c>
      <c r="F158" s="29">
        <v>8</v>
      </c>
      <c r="G158" s="34" t="s">
        <v>34</v>
      </c>
      <c r="H158" s="35">
        <v>3.6</v>
      </c>
      <c r="I158" s="29" t="s">
        <v>29</v>
      </c>
      <c r="J158" s="66"/>
      <c r="K158" s="31">
        <f t="shared" si="15"/>
        <v>0</v>
      </c>
      <c r="L158" s="32">
        <v>12</v>
      </c>
      <c r="M158" s="33">
        <f t="shared" si="16"/>
        <v>0</v>
      </c>
    </row>
    <row r="159" spans="2:13" ht="22.5" x14ac:dyDescent="0.2">
      <c r="B159" s="29" t="s">
        <v>126</v>
      </c>
      <c r="C159" s="29" t="s">
        <v>136</v>
      </c>
      <c r="D159" s="29" t="s">
        <v>137</v>
      </c>
      <c r="E159" s="29" t="s">
        <v>36</v>
      </c>
      <c r="F159" s="34" t="s">
        <v>138</v>
      </c>
      <c r="G159" s="34" t="s">
        <v>34</v>
      </c>
      <c r="H159" s="35"/>
      <c r="I159" s="29" t="s">
        <v>29</v>
      </c>
      <c r="J159" s="66"/>
      <c r="K159" s="37"/>
      <c r="L159" s="38"/>
      <c r="M159" s="39"/>
    </row>
    <row r="160" spans="2:13" ht="22.5" x14ac:dyDescent="0.2">
      <c r="B160" s="29" t="s">
        <v>126</v>
      </c>
      <c r="C160" s="29" t="s">
        <v>136</v>
      </c>
      <c r="D160" s="29" t="s">
        <v>137</v>
      </c>
      <c r="E160" s="29" t="s">
        <v>36</v>
      </c>
      <c r="F160" s="29">
        <v>9</v>
      </c>
      <c r="G160" s="34" t="s">
        <v>34</v>
      </c>
      <c r="H160" s="35">
        <v>3.6</v>
      </c>
      <c r="I160" s="29" t="s">
        <v>29</v>
      </c>
      <c r="J160" s="66"/>
      <c r="K160" s="31">
        <f t="shared" si="15"/>
        <v>0</v>
      </c>
      <c r="L160" s="32">
        <v>12</v>
      </c>
      <c r="M160" s="33">
        <f t="shared" si="16"/>
        <v>0</v>
      </c>
    </row>
    <row r="161" spans="2:14" ht="22.5" x14ac:dyDescent="0.2">
      <c r="B161" s="29" t="s">
        <v>126</v>
      </c>
      <c r="C161" s="29" t="s">
        <v>136</v>
      </c>
      <c r="D161" s="29" t="s">
        <v>137</v>
      </c>
      <c r="E161" s="29" t="s">
        <v>36</v>
      </c>
      <c r="F161" s="29">
        <v>10</v>
      </c>
      <c r="G161" s="34" t="s">
        <v>34</v>
      </c>
      <c r="H161" s="35">
        <v>3.6</v>
      </c>
      <c r="I161" s="29" t="s">
        <v>29</v>
      </c>
      <c r="J161" s="66"/>
      <c r="K161" s="31">
        <f t="shared" si="15"/>
        <v>0</v>
      </c>
      <c r="L161" s="32">
        <v>12</v>
      </c>
      <c r="M161" s="33">
        <f t="shared" si="16"/>
        <v>0</v>
      </c>
    </row>
    <row r="162" spans="2:14" ht="22.5" x14ac:dyDescent="0.2">
      <c r="B162" s="29" t="s">
        <v>126</v>
      </c>
      <c r="C162" s="29" t="s">
        <v>136</v>
      </c>
      <c r="D162" s="29" t="s">
        <v>137</v>
      </c>
      <c r="E162" s="29" t="s">
        <v>36</v>
      </c>
      <c r="F162" s="34" t="s">
        <v>139</v>
      </c>
      <c r="G162" s="34" t="s">
        <v>34</v>
      </c>
      <c r="H162" s="35"/>
      <c r="I162" s="29" t="s">
        <v>29</v>
      </c>
      <c r="J162" s="66"/>
      <c r="K162" s="37"/>
      <c r="L162" s="38"/>
      <c r="M162" s="39"/>
    </row>
    <row r="163" spans="2:14" ht="22.5" x14ac:dyDescent="0.2">
      <c r="B163" s="29" t="s">
        <v>126</v>
      </c>
      <c r="C163" s="29" t="s">
        <v>140</v>
      </c>
      <c r="D163" s="29" t="s">
        <v>141</v>
      </c>
      <c r="E163" s="29" t="s">
        <v>36</v>
      </c>
      <c r="F163" s="29">
        <v>11</v>
      </c>
      <c r="G163" s="34" t="s">
        <v>28</v>
      </c>
      <c r="H163" s="35">
        <v>9.1</v>
      </c>
      <c r="I163" s="29" t="s">
        <v>29</v>
      </c>
      <c r="J163" s="66"/>
      <c r="K163" s="31">
        <f t="shared" si="15"/>
        <v>0</v>
      </c>
      <c r="L163" s="32">
        <v>12</v>
      </c>
      <c r="M163" s="33">
        <f t="shared" si="16"/>
        <v>0</v>
      </c>
    </row>
    <row r="164" spans="2:14" ht="22.5" x14ac:dyDescent="0.2">
      <c r="B164" s="29" t="s">
        <v>126</v>
      </c>
      <c r="C164" s="29" t="s">
        <v>140</v>
      </c>
      <c r="D164" s="29" t="s">
        <v>141</v>
      </c>
      <c r="E164" s="29" t="s">
        <v>27</v>
      </c>
      <c r="F164" s="29">
        <v>12</v>
      </c>
      <c r="G164" s="34" t="s">
        <v>28</v>
      </c>
      <c r="H164" s="35">
        <v>11.7</v>
      </c>
      <c r="I164" s="29" t="s">
        <v>29</v>
      </c>
      <c r="J164" s="66"/>
      <c r="K164" s="31">
        <f t="shared" si="15"/>
        <v>0</v>
      </c>
      <c r="L164" s="32">
        <v>12</v>
      </c>
      <c r="M164" s="33">
        <f t="shared" si="16"/>
        <v>0</v>
      </c>
    </row>
    <row r="165" spans="2:14" ht="22.5" x14ac:dyDescent="0.2">
      <c r="B165" s="29" t="s">
        <v>126</v>
      </c>
      <c r="C165" s="29" t="s">
        <v>142</v>
      </c>
      <c r="D165" s="29" t="s">
        <v>141</v>
      </c>
      <c r="E165" s="29" t="s">
        <v>36</v>
      </c>
      <c r="F165" s="29">
        <v>13</v>
      </c>
      <c r="G165" s="34" t="s">
        <v>28</v>
      </c>
      <c r="H165" s="35">
        <v>2.5</v>
      </c>
      <c r="I165" s="29" t="s">
        <v>29</v>
      </c>
      <c r="J165" s="66"/>
      <c r="K165" s="31">
        <f t="shared" si="15"/>
        <v>0</v>
      </c>
      <c r="L165" s="32">
        <v>12</v>
      </c>
      <c r="M165" s="33">
        <f t="shared" si="16"/>
        <v>0</v>
      </c>
    </row>
    <row r="166" spans="2:14" x14ac:dyDescent="0.2">
      <c r="B166" s="151" t="s">
        <v>143</v>
      </c>
      <c r="C166" s="152"/>
      <c r="D166" s="152"/>
      <c r="E166" s="152"/>
      <c r="F166" s="152"/>
      <c r="G166" s="153"/>
      <c r="H166" s="153"/>
      <c r="I166" s="154"/>
      <c r="J166" s="66"/>
      <c r="K166" s="75"/>
      <c r="L166" s="76"/>
      <c r="M166" s="77"/>
      <c r="N166" s="78"/>
    </row>
    <row r="167" spans="2:14" ht="22.5" x14ac:dyDescent="0.2">
      <c r="B167" s="29" t="s">
        <v>126</v>
      </c>
      <c r="C167" s="29" t="s">
        <v>127</v>
      </c>
      <c r="D167" s="29" t="s">
        <v>144</v>
      </c>
      <c r="E167" s="29" t="s">
        <v>145</v>
      </c>
      <c r="F167" s="29">
        <v>1</v>
      </c>
      <c r="G167" s="34"/>
      <c r="H167" s="35">
        <v>3.5</v>
      </c>
      <c r="I167" s="29" t="s">
        <v>38</v>
      </c>
      <c r="J167" s="66"/>
      <c r="K167" s="31">
        <f t="shared" si="15"/>
        <v>0</v>
      </c>
      <c r="L167" s="32">
        <v>12</v>
      </c>
      <c r="M167" s="33">
        <f t="shared" si="16"/>
        <v>0</v>
      </c>
    </row>
    <row r="168" spans="2:14" ht="22.5" x14ac:dyDescent="0.2">
      <c r="B168" s="29" t="s">
        <v>126</v>
      </c>
      <c r="C168" s="29" t="s">
        <v>127</v>
      </c>
      <c r="D168" s="29" t="s">
        <v>146</v>
      </c>
      <c r="E168" s="29" t="s">
        <v>145</v>
      </c>
      <c r="F168" s="29">
        <v>2</v>
      </c>
      <c r="G168" s="34"/>
      <c r="H168" s="35">
        <v>3.5</v>
      </c>
      <c r="I168" s="29" t="s">
        <v>38</v>
      </c>
      <c r="J168" s="66"/>
      <c r="K168" s="31">
        <f t="shared" si="15"/>
        <v>0</v>
      </c>
      <c r="L168" s="32">
        <v>12</v>
      </c>
      <c r="M168" s="33">
        <f t="shared" si="16"/>
        <v>0</v>
      </c>
    </row>
    <row r="169" spans="2:14" ht="33.75" x14ac:dyDescent="0.2">
      <c r="B169" s="29" t="s">
        <v>126</v>
      </c>
      <c r="C169" s="29" t="s">
        <v>127</v>
      </c>
      <c r="D169" s="29" t="s">
        <v>147</v>
      </c>
      <c r="E169" s="29" t="s">
        <v>145</v>
      </c>
      <c r="F169" s="29">
        <v>3</v>
      </c>
      <c r="G169" s="34"/>
      <c r="H169" s="35">
        <v>3.5</v>
      </c>
      <c r="I169" s="29" t="s">
        <v>38</v>
      </c>
      <c r="J169" s="66"/>
      <c r="K169" s="31">
        <f t="shared" si="15"/>
        <v>0</v>
      </c>
      <c r="L169" s="32">
        <v>12</v>
      </c>
      <c r="M169" s="33">
        <f t="shared" si="16"/>
        <v>0</v>
      </c>
    </row>
    <row r="170" spans="2:14" ht="33.75" x14ac:dyDescent="0.2">
      <c r="B170" s="29" t="s">
        <v>126</v>
      </c>
      <c r="C170" s="29" t="s">
        <v>127</v>
      </c>
      <c r="D170" s="29" t="s">
        <v>147</v>
      </c>
      <c r="E170" s="29" t="s">
        <v>145</v>
      </c>
      <c r="F170" s="29">
        <v>4</v>
      </c>
      <c r="G170" s="34"/>
      <c r="H170" s="35">
        <v>3.5</v>
      </c>
      <c r="I170" s="29" t="s">
        <v>38</v>
      </c>
      <c r="J170" s="66"/>
      <c r="K170" s="31">
        <f t="shared" si="15"/>
        <v>0</v>
      </c>
      <c r="L170" s="32">
        <v>12</v>
      </c>
      <c r="M170" s="33">
        <f t="shared" si="16"/>
        <v>0</v>
      </c>
    </row>
    <row r="171" spans="2:14" ht="22.5" x14ac:dyDescent="0.2">
      <c r="B171" s="29" t="s">
        <v>126</v>
      </c>
      <c r="C171" s="29" t="s">
        <v>127</v>
      </c>
      <c r="D171" s="29" t="s">
        <v>148</v>
      </c>
      <c r="E171" s="29" t="s">
        <v>145</v>
      </c>
      <c r="F171" s="29">
        <v>5</v>
      </c>
      <c r="G171" s="34"/>
      <c r="H171" s="35">
        <v>3.5</v>
      </c>
      <c r="I171" s="29" t="s">
        <v>38</v>
      </c>
      <c r="J171" s="66"/>
      <c r="K171" s="31">
        <f t="shared" si="15"/>
        <v>0</v>
      </c>
      <c r="L171" s="32">
        <v>12</v>
      </c>
      <c r="M171" s="33">
        <f t="shared" si="16"/>
        <v>0</v>
      </c>
    </row>
    <row r="172" spans="2:14" ht="22.5" x14ac:dyDescent="0.2">
      <c r="B172" s="29" t="s">
        <v>126</v>
      </c>
      <c r="C172" s="29" t="s">
        <v>127</v>
      </c>
      <c r="D172" s="29" t="s">
        <v>149</v>
      </c>
      <c r="E172" s="29" t="s">
        <v>145</v>
      </c>
      <c r="F172" s="29">
        <v>6</v>
      </c>
      <c r="G172" s="34"/>
      <c r="H172" s="35">
        <v>3.5</v>
      </c>
      <c r="I172" s="29" t="s">
        <v>38</v>
      </c>
      <c r="J172" s="66"/>
      <c r="K172" s="31">
        <f t="shared" si="15"/>
        <v>0</v>
      </c>
      <c r="L172" s="32">
        <v>12</v>
      </c>
      <c r="M172" s="33">
        <f t="shared" si="16"/>
        <v>0</v>
      </c>
    </row>
    <row r="173" spans="2:14" ht="22.5" x14ac:dyDescent="0.2">
      <c r="B173" s="29" t="s">
        <v>126</v>
      </c>
      <c r="C173" s="29" t="s">
        <v>127</v>
      </c>
      <c r="D173" s="29" t="s">
        <v>149</v>
      </c>
      <c r="E173" s="29" t="s">
        <v>145</v>
      </c>
      <c r="F173" s="29">
        <v>7</v>
      </c>
      <c r="G173" s="34"/>
      <c r="H173" s="35">
        <v>3.5</v>
      </c>
      <c r="I173" s="29" t="s">
        <v>38</v>
      </c>
      <c r="J173" s="66"/>
      <c r="K173" s="31">
        <f t="shared" si="15"/>
        <v>0</v>
      </c>
      <c r="L173" s="32">
        <v>12</v>
      </c>
      <c r="M173" s="33">
        <f t="shared" si="16"/>
        <v>0</v>
      </c>
    </row>
    <row r="174" spans="2:14" ht="22.5" x14ac:dyDescent="0.2">
      <c r="B174" s="29" t="s">
        <v>126</v>
      </c>
      <c r="C174" s="29" t="s">
        <v>127</v>
      </c>
      <c r="D174" s="29" t="s">
        <v>150</v>
      </c>
      <c r="E174" s="29" t="s">
        <v>145</v>
      </c>
      <c r="F174" s="29">
        <v>8</v>
      </c>
      <c r="G174" s="34"/>
      <c r="H174" s="35">
        <v>3.5</v>
      </c>
      <c r="I174" s="29" t="s">
        <v>38</v>
      </c>
      <c r="J174" s="66"/>
      <c r="K174" s="31">
        <f t="shared" si="15"/>
        <v>0</v>
      </c>
      <c r="L174" s="32">
        <v>12</v>
      </c>
      <c r="M174" s="33">
        <f t="shared" si="16"/>
        <v>0</v>
      </c>
    </row>
    <row r="175" spans="2:14" x14ac:dyDescent="0.2">
      <c r="B175" s="151" t="s">
        <v>151</v>
      </c>
      <c r="C175" s="152"/>
      <c r="D175" s="152"/>
      <c r="E175" s="152"/>
      <c r="F175" s="152"/>
      <c r="G175" s="153"/>
      <c r="H175" s="153"/>
      <c r="I175" s="154"/>
      <c r="J175" s="66"/>
      <c r="K175" s="75"/>
      <c r="L175" s="76"/>
      <c r="M175" s="77"/>
    </row>
    <row r="176" spans="2:14" ht="22.5" x14ac:dyDescent="0.2">
      <c r="B176" s="29" t="s">
        <v>126</v>
      </c>
      <c r="C176" s="29" t="s">
        <v>152</v>
      </c>
      <c r="D176" s="29" t="s">
        <v>153</v>
      </c>
      <c r="E176" s="29" t="s">
        <v>154</v>
      </c>
      <c r="F176" s="29"/>
      <c r="G176" s="34" t="s">
        <v>155</v>
      </c>
      <c r="H176" s="35" t="s">
        <v>4</v>
      </c>
      <c r="I176" s="34"/>
      <c r="J176" s="79"/>
      <c r="K176" s="31">
        <f t="shared" si="15"/>
        <v>0</v>
      </c>
      <c r="L176" s="32">
        <v>12</v>
      </c>
      <c r="M176" s="33">
        <f t="shared" si="16"/>
        <v>0</v>
      </c>
    </row>
    <row r="177" spans="2:13" ht="22.5" x14ac:dyDescent="0.2">
      <c r="B177" s="29" t="s">
        <v>126</v>
      </c>
      <c r="C177" s="29" t="s">
        <v>152</v>
      </c>
      <c r="D177" s="29" t="s">
        <v>153</v>
      </c>
      <c r="E177" s="29" t="s">
        <v>154</v>
      </c>
      <c r="F177" s="29"/>
      <c r="G177" s="34" t="s">
        <v>155</v>
      </c>
      <c r="H177" s="35" t="s">
        <v>4</v>
      </c>
      <c r="I177" s="34"/>
      <c r="J177" s="79"/>
      <c r="K177" s="31">
        <f t="shared" si="15"/>
        <v>0</v>
      </c>
      <c r="L177" s="32">
        <v>12</v>
      </c>
      <c r="M177" s="33">
        <f t="shared" si="16"/>
        <v>0</v>
      </c>
    </row>
    <row r="178" spans="2:13" ht="22.5" x14ac:dyDescent="0.2">
      <c r="B178" s="29" t="s">
        <v>126</v>
      </c>
      <c r="C178" s="29" t="s">
        <v>156</v>
      </c>
      <c r="D178" s="29" t="s">
        <v>157</v>
      </c>
      <c r="E178" s="29" t="s">
        <v>154</v>
      </c>
      <c r="F178" s="29"/>
      <c r="G178" s="34" t="s">
        <v>158</v>
      </c>
      <c r="H178" s="35" t="s">
        <v>4</v>
      </c>
      <c r="I178" s="29"/>
      <c r="J178" s="66"/>
      <c r="K178" s="31">
        <f t="shared" si="15"/>
        <v>0</v>
      </c>
      <c r="L178" s="32">
        <v>12</v>
      </c>
      <c r="M178" s="33">
        <f t="shared" si="16"/>
        <v>0</v>
      </c>
    </row>
    <row r="179" spans="2:13" ht="22.5" x14ac:dyDescent="0.2">
      <c r="B179" s="29" t="s">
        <v>126</v>
      </c>
      <c r="C179" s="29" t="s">
        <v>159</v>
      </c>
      <c r="D179" s="29" t="s">
        <v>157</v>
      </c>
      <c r="E179" s="29" t="s">
        <v>154</v>
      </c>
      <c r="F179" s="29"/>
      <c r="G179" s="34" t="s">
        <v>155</v>
      </c>
      <c r="H179" s="35" t="s">
        <v>4</v>
      </c>
      <c r="I179" s="29"/>
      <c r="J179" s="66"/>
      <c r="K179" s="31">
        <f t="shared" si="15"/>
        <v>0</v>
      </c>
      <c r="L179" s="32">
        <v>12</v>
      </c>
      <c r="M179" s="33">
        <f t="shared" si="16"/>
        <v>0</v>
      </c>
    </row>
    <row r="180" spans="2:13" ht="22.5" x14ac:dyDescent="0.2">
      <c r="B180" s="29" t="s">
        <v>126</v>
      </c>
      <c r="C180" s="29" t="s">
        <v>159</v>
      </c>
      <c r="D180" s="29" t="s">
        <v>153</v>
      </c>
      <c r="E180" s="29" t="s">
        <v>154</v>
      </c>
      <c r="F180" s="29"/>
      <c r="G180" s="34" t="s">
        <v>155</v>
      </c>
      <c r="H180" s="35" t="s">
        <v>4</v>
      </c>
      <c r="I180" s="29"/>
      <c r="J180" s="66"/>
      <c r="K180" s="31">
        <f t="shared" si="15"/>
        <v>0</v>
      </c>
      <c r="L180" s="32">
        <v>12</v>
      </c>
      <c r="M180" s="33">
        <f t="shared" si="16"/>
        <v>0</v>
      </c>
    </row>
    <row r="181" spans="2:13" ht="13.5" thickBot="1" x14ac:dyDescent="0.25"/>
    <row r="182" spans="2:13" ht="27.75" customHeight="1" thickBot="1" x14ac:dyDescent="0.25">
      <c r="H182" s="58">
        <f>SUM(H151:H180)</f>
        <v>153.49999999999997</v>
      </c>
      <c r="J182" s="59">
        <f>B149</f>
        <v>9</v>
      </c>
      <c r="K182" s="60">
        <f>SUM(K151:K180)</f>
        <v>0</v>
      </c>
      <c r="L182" s="61">
        <f>MEDIAN(L151:L180)</f>
        <v>12</v>
      </c>
      <c r="M182" s="60">
        <f>SUM(M151:M180)</f>
        <v>0</v>
      </c>
    </row>
    <row r="183" spans="2:13" ht="13.5" thickBot="1" x14ac:dyDescent="0.25"/>
    <row r="184" spans="2:13" ht="42" customHeight="1" thickBot="1" x14ac:dyDescent="0.25">
      <c r="B184" s="18">
        <v>10</v>
      </c>
      <c r="C184" s="147" t="s">
        <v>434</v>
      </c>
      <c r="D184" s="148"/>
      <c r="E184" s="148"/>
      <c r="F184" s="148"/>
      <c r="G184" s="148"/>
      <c r="H184" s="148"/>
      <c r="I184" s="148"/>
      <c r="J184" s="149"/>
      <c r="K184" s="149"/>
      <c r="L184" s="149"/>
      <c r="M184" s="150"/>
    </row>
    <row r="185" spans="2:13" ht="60.75" thickBot="1" x14ac:dyDescent="0.25">
      <c r="B185" s="20" t="s">
        <v>6</v>
      </c>
      <c r="C185" s="20" t="s">
        <v>7</v>
      </c>
      <c r="D185" s="20" t="s">
        <v>8</v>
      </c>
      <c r="E185" s="20" t="s">
        <v>9</v>
      </c>
      <c r="F185" s="20" t="s">
        <v>10</v>
      </c>
      <c r="G185" s="20" t="s">
        <v>11</v>
      </c>
      <c r="H185" s="20" t="s">
        <v>87</v>
      </c>
      <c r="I185" s="20" t="s">
        <v>13</v>
      </c>
      <c r="J185" s="62"/>
      <c r="K185" s="63" t="s">
        <v>14</v>
      </c>
      <c r="L185" s="20" t="s">
        <v>15</v>
      </c>
      <c r="M185" s="63" t="s">
        <v>16</v>
      </c>
    </row>
    <row r="186" spans="2:13" ht="23.1" customHeight="1" x14ac:dyDescent="0.2">
      <c r="B186" s="26" t="s">
        <v>160</v>
      </c>
      <c r="C186" s="26">
        <v>0</v>
      </c>
      <c r="D186" s="26" t="s">
        <v>161</v>
      </c>
      <c r="E186" s="26" t="s">
        <v>27</v>
      </c>
      <c r="F186" s="26">
        <v>1</v>
      </c>
      <c r="G186" s="27" t="s">
        <v>162</v>
      </c>
      <c r="H186" s="28">
        <v>7</v>
      </c>
      <c r="I186" s="26"/>
      <c r="J186" s="66"/>
      <c r="K186" s="31">
        <f t="shared" ref="K186:K217" si="17">IF((H186&lt;&gt;0),HLOOKUP(H186,$B$10:$M$11,2),0)</f>
        <v>0</v>
      </c>
      <c r="L186" s="32">
        <v>12</v>
      </c>
      <c r="M186" s="33">
        <f>L186*K186</f>
        <v>0</v>
      </c>
    </row>
    <row r="187" spans="2:13" ht="23.1" customHeight="1" x14ac:dyDescent="0.2">
      <c r="B187" s="26" t="s">
        <v>160</v>
      </c>
      <c r="C187" s="29">
        <v>0</v>
      </c>
      <c r="D187" s="29"/>
      <c r="E187" s="29" t="s">
        <v>27</v>
      </c>
      <c r="F187" s="29">
        <v>2</v>
      </c>
      <c r="G187" s="34" t="s">
        <v>163</v>
      </c>
      <c r="H187" s="35">
        <v>10</v>
      </c>
      <c r="I187" s="29"/>
      <c r="J187" s="66"/>
      <c r="K187" s="31">
        <f t="shared" si="17"/>
        <v>0</v>
      </c>
      <c r="L187" s="32">
        <v>12</v>
      </c>
      <c r="M187" s="33">
        <f t="shared" ref="M187:M217" si="18">L187*K187</f>
        <v>0</v>
      </c>
    </row>
    <row r="188" spans="2:13" ht="23.1" customHeight="1" x14ac:dyDescent="0.2">
      <c r="B188" s="26" t="s">
        <v>160</v>
      </c>
      <c r="C188" s="29">
        <v>0</v>
      </c>
      <c r="D188" s="29" t="s">
        <v>164</v>
      </c>
      <c r="E188" s="29" t="s">
        <v>165</v>
      </c>
      <c r="F188" s="29">
        <v>3</v>
      </c>
      <c r="G188" s="34" t="s">
        <v>166</v>
      </c>
      <c r="H188" s="35">
        <v>5</v>
      </c>
      <c r="I188" s="29"/>
      <c r="J188" s="66"/>
      <c r="K188" s="31">
        <f t="shared" si="17"/>
        <v>0</v>
      </c>
      <c r="L188" s="32">
        <v>12</v>
      </c>
      <c r="M188" s="33">
        <f t="shared" si="18"/>
        <v>0</v>
      </c>
    </row>
    <row r="189" spans="2:13" ht="23.1" customHeight="1" x14ac:dyDescent="0.2">
      <c r="B189" s="26" t="s">
        <v>160</v>
      </c>
      <c r="C189" s="29">
        <v>0</v>
      </c>
      <c r="D189" s="29" t="s">
        <v>167</v>
      </c>
      <c r="E189" s="29" t="s">
        <v>165</v>
      </c>
      <c r="F189" s="29">
        <v>4</v>
      </c>
      <c r="G189" s="34" t="s">
        <v>166</v>
      </c>
      <c r="H189" s="35">
        <v>5</v>
      </c>
      <c r="I189" s="29"/>
      <c r="J189" s="66"/>
      <c r="K189" s="31">
        <f t="shared" si="17"/>
        <v>0</v>
      </c>
      <c r="L189" s="32">
        <v>12</v>
      </c>
      <c r="M189" s="33">
        <f t="shared" si="18"/>
        <v>0</v>
      </c>
    </row>
    <row r="190" spans="2:13" ht="23.1" customHeight="1" x14ac:dyDescent="0.2">
      <c r="B190" s="26" t="s">
        <v>160</v>
      </c>
      <c r="C190" s="29">
        <v>0</v>
      </c>
      <c r="D190" s="29" t="s">
        <v>168</v>
      </c>
      <c r="E190" s="29" t="s">
        <v>169</v>
      </c>
      <c r="F190" s="29">
        <v>5</v>
      </c>
      <c r="G190" s="34" t="s">
        <v>166</v>
      </c>
      <c r="H190" s="35">
        <v>10</v>
      </c>
      <c r="I190" s="29"/>
      <c r="J190" s="66"/>
      <c r="K190" s="31">
        <f t="shared" si="17"/>
        <v>0</v>
      </c>
      <c r="L190" s="32">
        <v>12</v>
      </c>
      <c r="M190" s="33">
        <f t="shared" si="18"/>
        <v>0</v>
      </c>
    </row>
    <row r="191" spans="2:13" ht="23.1" customHeight="1" x14ac:dyDescent="0.2">
      <c r="B191" s="26" t="s">
        <v>160</v>
      </c>
      <c r="C191" s="29" t="s">
        <v>170</v>
      </c>
      <c r="D191" s="29" t="s">
        <v>171</v>
      </c>
      <c r="E191" s="29" t="s">
        <v>172</v>
      </c>
      <c r="F191" s="29">
        <v>6</v>
      </c>
      <c r="G191" s="34" t="s">
        <v>166</v>
      </c>
      <c r="H191" s="35">
        <v>12</v>
      </c>
      <c r="I191" s="29"/>
      <c r="J191" s="66"/>
      <c r="K191" s="31">
        <f t="shared" si="17"/>
        <v>0</v>
      </c>
      <c r="L191" s="32">
        <v>12</v>
      </c>
      <c r="M191" s="33">
        <f t="shared" si="18"/>
        <v>0</v>
      </c>
    </row>
    <row r="192" spans="2:13" ht="23.1" customHeight="1" x14ac:dyDescent="0.2">
      <c r="B192" s="26" t="s">
        <v>160</v>
      </c>
      <c r="C192" s="29" t="s">
        <v>170</v>
      </c>
      <c r="D192" s="29" t="s">
        <v>173</v>
      </c>
      <c r="E192" s="29" t="s">
        <v>172</v>
      </c>
      <c r="F192" s="29">
        <v>7</v>
      </c>
      <c r="G192" s="34" t="s">
        <v>166</v>
      </c>
      <c r="H192" s="35">
        <v>10</v>
      </c>
      <c r="I192" s="29"/>
      <c r="J192" s="66"/>
      <c r="K192" s="31">
        <f t="shared" si="17"/>
        <v>0</v>
      </c>
      <c r="L192" s="32">
        <v>12</v>
      </c>
      <c r="M192" s="33">
        <f t="shared" si="18"/>
        <v>0</v>
      </c>
    </row>
    <row r="193" spans="2:13" ht="23.1" customHeight="1" x14ac:dyDescent="0.2">
      <c r="B193" s="26" t="s">
        <v>160</v>
      </c>
      <c r="C193" s="29" t="s">
        <v>174</v>
      </c>
      <c r="D193" s="29" t="s">
        <v>175</v>
      </c>
      <c r="E193" s="29" t="s">
        <v>172</v>
      </c>
      <c r="F193" s="29">
        <v>8</v>
      </c>
      <c r="G193" s="34" t="s">
        <v>166</v>
      </c>
      <c r="H193" s="35">
        <v>10</v>
      </c>
      <c r="I193" s="29"/>
      <c r="J193" s="66"/>
      <c r="K193" s="31">
        <f t="shared" si="17"/>
        <v>0</v>
      </c>
      <c r="L193" s="32">
        <v>12</v>
      </c>
      <c r="M193" s="33">
        <f t="shared" si="18"/>
        <v>0</v>
      </c>
    </row>
    <row r="194" spans="2:13" ht="23.1" customHeight="1" x14ac:dyDescent="0.2">
      <c r="B194" s="29" t="s">
        <v>126</v>
      </c>
      <c r="C194" s="29" t="s">
        <v>157</v>
      </c>
      <c r="D194" s="29" t="s">
        <v>157</v>
      </c>
      <c r="E194" s="29" t="s">
        <v>176</v>
      </c>
      <c r="F194" s="34" t="s">
        <v>177</v>
      </c>
      <c r="G194" s="34" t="s">
        <v>178</v>
      </c>
      <c r="H194" s="35"/>
      <c r="I194" s="29" t="s">
        <v>29</v>
      </c>
      <c r="J194" s="66"/>
      <c r="K194" s="37"/>
      <c r="L194" s="38"/>
      <c r="M194" s="39"/>
    </row>
    <row r="195" spans="2:13" ht="23.1" customHeight="1" x14ac:dyDescent="0.2">
      <c r="B195" s="64" t="s">
        <v>160</v>
      </c>
      <c r="C195" s="29">
        <v>1</v>
      </c>
      <c r="D195" s="29"/>
      <c r="E195" s="29" t="s">
        <v>27</v>
      </c>
      <c r="F195" s="29">
        <v>14</v>
      </c>
      <c r="G195" s="34" t="s">
        <v>28</v>
      </c>
      <c r="H195" s="35">
        <v>14.06</v>
      </c>
      <c r="I195" s="29" t="s">
        <v>38</v>
      </c>
      <c r="J195" s="66"/>
      <c r="K195" s="31">
        <f t="shared" si="17"/>
        <v>0</v>
      </c>
      <c r="L195" s="32">
        <v>12</v>
      </c>
      <c r="M195" s="33">
        <f t="shared" si="18"/>
        <v>0</v>
      </c>
    </row>
    <row r="196" spans="2:13" ht="23.1" customHeight="1" x14ac:dyDescent="0.2">
      <c r="B196" s="64" t="s">
        <v>160</v>
      </c>
      <c r="C196" s="29">
        <v>1</v>
      </c>
      <c r="D196" s="29"/>
      <c r="E196" s="29" t="s">
        <v>27</v>
      </c>
      <c r="F196" s="29">
        <v>25</v>
      </c>
      <c r="G196" s="34" t="s">
        <v>28</v>
      </c>
      <c r="H196" s="35">
        <v>10.46</v>
      </c>
      <c r="I196" s="29" t="s">
        <v>38</v>
      </c>
      <c r="J196" s="66"/>
      <c r="K196" s="31">
        <f t="shared" si="17"/>
        <v>0</v>
      </c>
      <c r="L196" s="32">
        <v>12</v>
      </c>
      <c r="M196" s="33">
        <f t="shared" si="18"/>
        <v>0</v>
      </c>
    </row>
    <row r="197" spans="2:13" ht="23.1" customHeight="1" x14ac:dyDescent="0.2">
      <c r="B197" s="64" t="s">
        <v>160</v>
      </c>
      <c r="C197" s="29">
        <v>1</v>
      </c>
      <c r="D197" s="29"/>
      <c r="E197" s="29" t="s">
        <v>27</v>
      </c>
      <c r="F197" s="29">
        <v>26</v>
      </c>
      <c r="G197" s="34" t="s">
        <v>28</v>
      </c>
      <c r="H197" s="35">
        <v>13.95</v>
      </c>
      <c r="I197" s="29" t="s">
        <v>38</v>
      </c>
      <c r="J197" s="66"/>
      <c r="K197" s="31">
        <f t="shared" si="17"/>
        <v>0</v>
      </c>
      <c r="L197" s="32">
        <v>12</v>
      </c>
      <c r="M197" s="33">
        <f t="shared" si="18"/>
        <v>0</v>
      </c>
    </row>
    <row r="198" spans="2:13" ht="23.1" customHeight="1" x14ac:dyDescent="0.2">
      <c r="B198" s="64" t="s">
        <v>160</v>
      </c>
      <c r="C198" s="29">
        <v>1</v>
      </c>
      <c r="D198" s="29"/>
      <c r="E198" s="29" t="s">
        <v>27</v>
      </c>
      <c r="F198" s="29">
        <v>27</v>
      </c>
      <c r="G198" s="34" t="s">
        <v>28</v>
      </c>
      <c r="H198" s="35">
        <v>13.95</v>
      </c>
      <c r="I198" s="29" t="s">
        <v>38</v>
      </c>
      <c r="J198" s="66"/>
      <c r="K198" s="31">
        <f t="shared" si="17"/>
        <v>0</v>
      </c>
      <c r="L198" s="32">
        <v>12</v>
      </c>
      <c r="M198" s="33">
        <f t="shared" si="18"/>
        <v>0</v>
      </c>
    </row>
    <row r="199" spans="2:13" ht="23.1" customHeight="1" x14ac:dyDescent="0.2">
      <c r="B199" s="64" t="s">
        <v>160</v>
      </c>
      <c r="C199" s="29">
        <v>1</v>
      </c>
      <c r="D199" s="29"/>
      <c r="E199" s="29" t="s">
        <v>27</v>
      </c>
      <c r="F199" s="29">
        <v>28</v>
      </c>
      <c r="G199" s="34" t="s">
        <v>28</v>
      </c>
      <c r="H199" s="35">
        <v>13.95</v>
      </c>
      <c r="I199" s="29" t="s">
        <v>38</v>
      </c>
      <c r="J199" s="66"/>
      <c r="K199" s="31">
        <f t="shared" si="17"/>
        <v>0</v>
      </c>
      <c r="L199" s="32">
        <v>12</v>
      </c>
      <c r="M199" s="33">
        <f t="shared" si="18"/>
        <v>0</v>
      </c>
    </row>
    <row r="200" spans="2:13" ht="23.1" customHeight="1" x14ac:dyDescent="0.2">
      <c r="B200" s="64" t="s">
        <v>160</v>
      </c>
      <c r="C200" s="29">
        <v>2</v>
      </c>
      <c r="D200" s="29" t="s">
        <v>179</v>
      </c>
      <c r="E200" s="29" t="s">
        <v>27</v>
      </c>
      <c r="F200" s="29">
        <v>31</v>
      </c>
      <c r="G200" s="34" t="s">
        <v>28</v>
      </c>
      <c r="H200" s="35">
        <v>5.28</v>
      </c>
      <c r="I200" s="29" t="s">
        <v>22</v>
      </c>
      <c r="J200" s="66"/>
      <c r="K200" s="31">
        <f t="shared" si="17"/>
        <v>0</v>
      </c>
      <c r="L200" s="32">
        <v>12</v>
      </c>
      <c r="M200" s="33">
        <f t="shared" si="18"/>
        <v>0</v>
      </c>
    </row>
    <row r="201" spans="2:13" ht="23.1" customHeight="1" x14ac:dyDescent="0.2">
      <c r="B201" s="64" t="s">
        <v>160</v>
      </c>
      <c r="C201" s="29">
        <v>2</v>
      </c>
      <c r="D201" s="29" t="s">
        <v>180</v>
      </c>
      <c r="E201" s="29" t="s">
        <v>27</v>
      </c>
      <c r="F201" s="29">
        <v>32</v>
      </c>
      <c r="G201" s="34" t="s">
        <v>28</v>
      </c>
      <c r="H201" s="35">
        <v>3.52</v>
      </c>
      <c r="I201" s="29" t="s">
        <v>22</v>
      </c>
      <c r="J201" s="66"/>
      <c r="K201" s="31">
        <f t="shared" si="17"/>
        <v>0</v>
      </c>
      <c r="L201" s="32">
        <v>12</v>
      </c>
      <c r="M201" s="33">
        <f t="shared" si="18"/>
        <v>0</v>
      </c>
    </row>
    <row r="202" spans="2:13" ht="23.1" customHeight="1" x14ac:dyDescent="0.2">
      <c r="B202" s="64" t="s">
        <v>160</v>
      </c>
      <c r="C202" s="29">
        <v>2</v>
      </c>
      <c r="D202" s="29" t="s">
        <v>86</v>
      </c>
      <c r="E202" s="29" t="s">
        <v>27</v>
      </c>
      <c r="F202" s="29">
        <v>33</v>
      </c>
      <c r="G202" s="34" t="s">
        <v>28</v>
      </c>
      <c r="H202" s="35">
        <v>3.52</v>
      </c>
      <c r="I202" s="29" t="s">
        <v>22</v>
      </c>
      <c r="J202" s="66"/>
      <c r="K202" s="31">
        <f t="shared" si="17"/>
        <v>0</v>
      </c>
      <c r="L202" s="32">
        <v>12</v>
      </c>
      <c r="M202" s="33">
        <f t="shared" si="18"/>
        <v>0</v>
      </c>
    </row>
    <row r="203" spans="2:13" ht="23.1" customHeight="1" x14ac:dyDescent="0.2">
      <c r="B203" s="64" t="s">
        <v>160</v>
      </c>
      <c r="C203" s="29">
        <v>2</v>
      </c>
      <c r="D203" s="29" t="s">
        <v>181</v>
      </c>
      <c r="E203" s="29" t="s">
        <v>27</v>
      </c>
      <c r="F203" s="29">
        <v>34</v>
      </c>
      <c r="G203" s="34" t="s">
        <v>28</v>
      </c>
      <c r="H203" s="35">
        <v>3.52</v>
      </c>
      <c r="I203" s="29" t="s">
        <v>22</v>
      </c>
      <c r="J203" s="66"/>
      <c r="K203" s="31">
        <f t="shared" si="17"/>
        <v>0</v>
      </c>
      <c r="L203" s="32">
        <v>12</v>
      </c>
      <c r="M203" s="33">
        <f t="shared" si="18"/>
        <v>0</v>
      </c>
    </row>
    <row r="204" spans="2:13" ht="23.1" customHeight="1" x14ac:dyDescent="0.2">
      <c r="B204" s="64" t="s">
        <v>160</v>
      </c>
      <c r="C204" s="29">
        <v>2</v>
      </c>
      <c r="D204" s="29" t="s">
        <v>182</v>
      </c>
      <c r="E204" s="29" t="s">
        <v>20</v>
      </c>
      <c r="F204" s="29">
        <v>35</v>
      </c>
      <c r="G204" s="34" t="s">
        <v>28</v>
      </c>
      <c r="H204" s="35">
        <v>3.2</v>
      </c>
      <c r="I204" s="29" t="s">
        <v>22</v>
      </c>
      <c r="J204" s="66"/>
      <c r="K204" s="31">
        <f t="shared" si="17"/>
        <v>0</v>
      </c>
      <c r="L204" s="32">
        <v>12</v>
      </c>
      <c r="M204" s="33">
        <f t="shared" si="18"/>
        <v>0</v>
      </c>
    </row>
    <row r="205" spans="2:13" ht="23.1" customHeight="1" x14ac:dyDescent="0.2">
      <c r="B205" s="64" t="s">
        <v>160</v>
      </c>
      <c r="C205" s="29">
        <v>2</v>
      </c>
      <c r="D205" s="29" t="s">
        <v>183</v>
      </c>
      <c r="E205" s="29" t="s">
        <v>20</v>
      </c>
      <c r="F205" s="29">
        <v>36</v>
      </c>
      <c r="G205" s="34" t="s">
        <v>28</v>
      </c>
      <c r="H205" s="35">
        <v>3.2</v>
      </c>
      <c r="I205" s="29" t="s">
        <v>22</v>
      </c>
      <c r="J205" s="66"/>
      <c r="K205" s="31">
        <f t="shared" si="17"/>
        <v>0</v>
      </c>
      <c r="L205" s="32">
        <v>12</v>
      </c>
      <c r="M205" s="33">
        <f t="shared" si="18"/>
        <v>0</v>
      </c>
    </row>
    <row r="206" spans="2:13" ht="23.1" customHeight="1" x14ac:dyDescent="0.2">
      <c r="B206" s="64" t="s">
        <v>160</v>
      </c>
      <c r="C206" s="29">
        <v>2</v>
      </c>
      <c r="D206" s="29" t="s">
        <v>184</v>
      </c>
      <c r="E206" s="29" t="s">
        <v>36</v>
      </c>
      <c r="F206" s="29">
        <v>37</v>
      </c>
      <c r="G206" s="34" t="s">
        <v>28</v>
      </c>
      <c r="H206" s="35">
        <v>11</v>
      </c>
      <c r="I206" s="29" t="s">
        <v>29</v>
      </c>
      <c r="J206" s="66"/>
      <c r="K206" s="31">
        <f t="shared" si="17"/>
        <v>0</v>
      </c>
      <c r="L206" s="32">
        <v>12</v>
      </c>
      <c r="M206" s="33">
        <f t="shared" si="18"/>
        <v>0</v>
      </c>
    </row>
    <row r="207" spans="2:13" ht="23.1" customHeight="1" x14ac:dyDescent="0.2">
      <c r="B207" s="64" t="s">
        <v>160</v>
      </c>
      <c r="C207" s="29">
        <v>2</v>
      </c>
      <c r="D207" s="29" t="s">
        <v>185</v>
      </c>
      <c r="E207" s="29" t="s">
        <v>36</v>
      </c>
      <c r="F207" s="29">
        <v>38</v>
      </c>
      <c r="G207" s="34" t="s">
        <v>28</v>
      </c>
      <c r="H207" s="35">
        <v>4.7</v>
      </c>
      <c r="I207" s="29" t="s">
        <v>29</v>
      </c>
      <c r="J207" s="66"/>
      <c r="K207" s="31">
        <f t="shared" si="17"/>
        <v>0</v>
      </c>
      <c r="L207" s="32">
        <v>12</v>
      </c>
      <c r="M207" s="33">
        <f t="shared" si="18"/>
        <v>0</v>
      </c>
    </row>
    <row r="208" spans="2:13" ht="23.1" customHeight="1" x14ac:dyDescent="0.2">
      <c r="B208" s="64" t="s">
        <v>160</v>
      </c>
      <c r="C208" s="29">
        <v>2</v>
      </c>
      <c r="D208" s="29" t="s">
        <v>186</v>
      </c>
      <c r="E208" s="29" t="s">
        <v>36</v>
      </c>
      <c r="F208" s="29">
        <v>41</v>
      </c>
      <c r="G208" s="34" t="s">
        <v>28</v>
      </c>
      <c r="H208" s="35">
        <v>4.7</v>
      </c>
      <c r="I208" s="29" t="s">
        <v>29</v>
      </c>
      <c r="J208" s="66"/>
      <c r="K208" s="31">
        <f t="shared" si="17"/>
        <v>0</v>
      </c>
      <c r="L208" s="32">
        <v>12</v>
      </c>
      <c r="M208" s="33">
        <f t="shared" si="18"/>
        <v>0</v>
      </c>
    </row>
    <row r="209" spans="2:13" ht="23.1" customHeight="1" x14ac:dyDescent="0.2">
      <c r="B209" s="64" t="s">
        <v>160</v>
      </c>
      <c r="C209" s="29">
        <v>2</v>
      </c>
      <c r="D209" s="29" t="s">
        <v>187</v>
      </c>
      <c r="E209" s="29" t="s">
        <v>20</v>
      </c>
      <c r="F209" s="29">
        <v>42</v>
      </c>
      <c r="G209" s="34" t="s">
        <v>28</v>
      </c>
      <c r="H209" s="35">
        <v>5.4</v>
      </c>
      <c r="I209" s="29" t="s">
        <v>22</v>
      </c>
      <c r="J209" s="66"/>
      <c r="K209" s="31">
        <f t="shared" si="17"/>
        <v>0</v>
      </c>
      <c r="L209" s="32">
        <v>12</v>
      </c>
      <c r="M209" s="33">
        <f t="shared" si="18"/>
        <v>0</v>
      </c>
    </row>
    <row r="210" spans="2:13" ht="23.1" customHeight="1" x14ac:dyDescent="0.2">
      <c r="B210" s="64" t="s">
        <v>160</v>
      </c>
      <c r="C210" s="29">
        <v>2</v>
      </c>
      <c r="D210" s="29" t="s">
        <v>188</v>
      </c>
      <c r="E210" s="29" t="s">
        <v>189</v>
      </c>
      <c r="F210" s="29">
        <v>43</v>
      </c>
      <c r="G210" s="34" t="s">
        <v>28</v>
      </c>
      <c r="H210" s="35">
        <v>5.4</v>
      </c>
      <c r="I210" s="29" t="s">
        <v>22</v>
      </c>
      <c r="J210" s="66"/>
      <c r="K210" s="31">
        <f t="shared" si="17"/>
        <v>0</v>
      </c>
      <c r="L210" s="32">
        <v>12</v>
      </c>
      <c r="M210" s="33">
        <f t="shared" si="18"/>
        <v>0</v>
      </c>
    </row>
    <row r="211" spans="2:13" ht="23.1" customHeight="1" x14ac:dyDescent="0.2">
      <c r="B211" s="64" t="s">
        <v>160</v>
      </c>
      <c r="C211" s="29">
        <v>2</v>
      </c>
      <c r="D211" s="29" t="s">
        <v>190</v>
      </c>
      <c r="E211" s="29" t="s">
        <v>20</v>
      </c>
      <c r="F211" s="29">
        <v>44</v>
      </c>
      <c r="G211" s="34" t="s">
        <v>28</v>
      </c>
      <c r="H211" s="35">
        <v>5.4</v>
      </c>
      <c r="I211" s="29" t="s">
        <v>22</v>
      </c>
      <c r="J211" s="66"/>
      <c r="K211" s="31">
        <f t="shared" si="17"/>
        <v>0</v>
      </c>
      <c r="L211" s="32">
        <v>12</v>
      </c>
      <c r="M211" s="33">
        <f t="shared" si="18"/>
        <v>0</v>
      </c>
    </row>
    <row r="212" spans="2:13" ht="23.1" customHeight="1" x14ac:dyDescent="0.2">
      <c r="B212" s="64" t="s">
        <v>160</v>
      </c>
      <c r="C212" s="29">
        <v>2</v>
      </c>
      <c r="D212" s="29" t="s">
        <v>191</v>
      </c>
      <c r="E212" s="29" t="s">
        <v>36</v>
      </c>
      <c r="F212" s="29">
        <v>45</v>
      </c>
      <c r="G212" s="34" t="s">
        <v>28</v>
      </c>
      <c r="H212" s="35">
        <v>4.7</v>
      </c>
      <c r="I212" s="34" t="s">
        <v>22</v>
      </c>
      <c r="J212" s="79"/>
      <c r="K212" s="31">
        <f t="shared" si="17"/>
        <v>0</v>
      </c>
      <c r="L212" s="32">
        <v>12</v>
      </c>
      <c r="M212" s="33">
        <f t="shared" si="18"/>
        <v>0</v>
      </c>
    </row>
    <row r="213" spans="2:13" ht="23.1" customHeight="1" x14ac:dyDescent="0.2">
      <c r="B213" s="64" t="s">
        <v>160</v>
      </c>
      <c r="C213" s="29" t="s">
        <v>174</v>
      </c>
      <c r="D213" s="29" t="s">
        <v>192</v>
      </c>
      <c r="E213" s="29" t="s">
        <v>77</v>
      </c>
      <c r="F213" s="29"/>
      <c r="G213" s="34" t="s">
        <v>28</v>
      </c>
      <c r="H213" s="35">
        <v>6</v>
      </c>
      <c r="I213" s="34" t="s">
        <v>22</v>
      </c>
      <c r="J213" s="79"/>
      <c r="K213" s="31">
        <f t="shared" si="17"/>
        <v>0</v>
      </c>
      <c r="L213" s="32">
        <v>12</v>
      </c>
      <c r="M213" s="33">
        <f t="shared" si="18"/>
        <v>0</v>
      </c>
    </row>
    <row r="214" spans="2:13" ht="23.1" customHeight="1" x14ac:dyDescent="0.2">
      <c r="B214" s="64" t="s">
        <v>160</v>
      </c>
      <c r="C214" s="29" t="s">
        <v>174</v>
      </c>
      <c r="D214" s="29" t="s">
        <v>192</v>
      </c>
      <c r="E214" s="29" t="s">
        <v>77</v>
      </c>
      <c r="F214" s="29"/>
      <c r="G214" s="34" t="s">
        <v>28</v>
      </c>
      <c r="H214" s="35">
        <v>6</v>
      </c>
      <c r="I214" s="34" t="s">
        <v>22</v>
      </c>
      <c r="J214" s="79"/>
      <c r="K214" s="31">
        <f t="shared" si="17"/>
        <v>0</v>
      </c>
      <c r="L214" s="32">
        <v>12</v>
      </c>
      <c r="M214" s="33">
        <f t="shared" si="18"/>
        <v>0</v>
      </c>
    </row>
    <row r="215" spans="2:13" ht="23.1" customHeight="1" x14ac:dyDescent="0.2">
      <c r="B215" s="64" t="s">
        <v>160</v>
      </c>
      <c r="C215" s="29" t="s">
        <v>174</v>
      </c>
      <c r="D215" s="29" t="s">
        <v>193</v>
      </c>
      <c r="E215" s="29" t="s">
        <v>172</v>
      </c>
      <c r="F215" s="29"/>
      <c r="G215" s="34" t="s">
        <v>194</v>
      </c>
      <c r="H215" s="35" t="s">
        <v>4</v>
      </c>
      <c r="I215" s="34"/>
      <c r="J215" s="79"/>
      <c r="K215" s="31">
        <f t="shared" si="17"/>
        <v>0</v>
      </c>
      <c r="L215" s="32">
        <v>12</v>
      </c>
      <c r="M215" s="33">
        <f t="shared" si="18"/>
        <v>0</v>
      </c>
    </row>
    <row r="216" spans="2:13" ht="23.1" customHeight="1" x14ac:dyDescent="0.2">
      <c r="B216" s="64" t="s">
        <v>160</v>
      </c>
      <c r="C216" s="29" t="s">
        <v>174</v>
      </c>
      <c r="D216" s="29" t="s">
        <v>193</v>
      </c>
      <c r="E216" s="29" t="s">
        <v>172</v>
      </c>
      <c r="F216" s="29"/>
      <c r="G216" s="34" t="s">
        <v>158</v>
      </c>
      <c r="H216" s="35" t="s">
        <v>4</v>
      </c>
      <c r="I216" s="34"/>
      <c r="J216" s="79"/>
      <c r="K216" s="31">
        <f t="shared" si="17"/>
        <v>0</v>
      </c>
      <c r="L216" s="32">
        <v>12</v>
      </c>
      <c r="M216" s="33">
        <f t="shared" si="18"/>
        <v>0</v>
      </c>
    </row>
    <row r="217" spans="2:13" ht="23.1" customHeight="1" x14ac:dyDescent="0.2">
      <c r="B217" s="64" t="s">
        <v>160</v>
      </c>
      <c r="C217" s="29" t="s">
        <v>170</v>
      </c>
      <c r="D217" s="29" t="s">
        <v>195</v>
      </c>
      <c r="E217" s="29" t="s">
        <v>172</v>
      </c>
      <c r="F217" s="29"/>
      <c r="G217" s="34" t="s">
        <v>194</v>
      </c>
      <c r="H217" s="35" t="s">
        <v>4</v>
      </c>
      <c r="I217" s="34"/>
      <c r="J217" s="79"/>
      <c r="K217" s="31">
        <f t="shared" si="17"/>
        <v>0</v>
      </c>
      <c r="L217" s="32">
        <v>12</v>
      </c>
      <c r="M217" s="33">
        <f t="shared" si="18"/>
        <v>0</v>
      </c>
    </row>
    <row r="218" spans="2:13" ht="13.5" thickBot="1" x14ac:dyDescent="0.25"/>
    <row r="219" spans="2:13" ht="27.75" customHeight="1" thickBot="1" x14ac:dyDescent="0.25">
      <c r="H219" s="58">
        <f>SUM(H186:H217)</f>
        <v>210.91</v>
      </c>
      <c r="J219" s="59">
        <f>B184</f>
        <v>10</v>
      </c>
      <c r="K219" s="60">
        <f>SUM(K186:K217)</f>
        <v>0</v>
      </c>
      <c r="L219" s="61">
        <f>MEDIAN(L186:L217)</f>
        <v>12</v>
      </c>
      <c r="M219" s="60">
        <f>SUM(M186:M217)</f>
        <v>0</v>
      </c>
    </row>
    <row r="220" spans="2:13" ht="13.5" thickBot="1" x14ac:dyDescent="0.25"/>
    <row r="221" spans="2:13" ht="42" customHeight="1" thickBot="1" x14ac:dyDescent="0.25">
      <c r="B221" s="18">
        <v>11</v>
      </c>
      <c r="C221" s="147" t="s">
        <v>435</v>
      </c>
      <c r="D221" s="148"/>
      <c r="E221" s="148"/>
      <c r="F221" s="148"/>
      <c r="G221" s="148"/>
      <c r="H221" s="148"/>
      <c r="I221" s="148"/>
      <c r="J221" s="149"/>
      <c r="K221" s="149"/>
      <c r="L221" s="149"/>
      <c r="M221" s="150"/>
    </row>
    <row r="222" spans="2:13" ht="60.75" thickBot="1" x14ac:dyDescent="0.25">
      <c r="B222" s="20" t="s">
        <v>6</v>
      </c>
      <c r="C222" s="20" t="s">
        <v>7</v>
      </c>
      <c r="D222" s="20" t="s">
        <v>8</v>
      </c>
      <c r="E222" s="20" t="s">
        <v>9</v>
      </c>
      <c r="F222" s="20" t="s">
        <v>10</v>
      </c>
      <c r="G222" s="20" t="s">
        <v>11</v>
      </c>
      <c r="H222" s="20" t="s">
        <v>87</v>
      </c>
      <c r="I222" s="20" t="s">
        <v>13</v>
      </c>
      <c r="J222" s="62"/>
      <c r="K222" s="63" t="s">
        <v>14</v>
      </c>
      <c r="L222" s="20" t="s">
        <v>15</v>
      </c>
      <c r="M222" s="63" t="s">
        <v>16</v>
      </c>
    </row>
    <row r="223" spans="2:13" ht="23.1" customHeight="1" x14ac:dyDescent="0.2">
      <c r="B223" s="64" t="s">
        <v>196</v>
      </c>
      <c r="C223" s="64" t="s">
        <v>197</v>
      </c>
      <c r="D223" s="64" t="s">
        <v>141</v>
      </c>
      <c r="E223" s="64" t="s">
        <v>27</v>
      </c>
      <c r="F223" s="64">
        <v>1</v>
      </c>
      <c r="G223" s="65" t="s">
        <v>28</v>
      </c>
      <c r="H223" s="80">
        <v>7.03</v>
      </c>
      <c r="I223" s="26" t="s">
        <v>22</v>
      </c>
      <c r="J223" s="66"/>
      <c r="K223" s="31">
        <f t="shared" ref="K223:K286" si="19">IF((H223&lt;&gt;0),HLOOKUP(H223,$B$10:$M$11,2),0)</f>
        <v>0</v>
      </c>
      <c r="L223" s="32">
        <v>12</v>
      </c>
      <c r="M223" s="33">
        <f>L223*K223</f>
        <v>0</v>
      </c>
    </row>
    <row r="224" spans="2:13" ht="23.1" customHeight="1" x14ac:dyDescent="0.2">
      <c r="B224" s="64" t="s">
        <v>196</v>
      </c>
      <c r="C224" s="64" t="s">
        <v>197</v>
      </c>
      <c r="D224" s="64" t="s">
        <v>141</v>
      </c>
      <c r="E224" s="64" t="s">
        <v>27</v>
      </c>
      <c r="F224" s="64">
        <v>2</v>
      </c>
      <c r="G224" s="65" t="s">
        <v>28</v>
      </c>
      <c r="H224" s="80">
        <v>7.03</v>
      </c>
      <c r="I224" s="26" t="s">
        <v>22</v>
      </c>
      <c r="J224" s="66"/>
      <c r="K224" s="31">
        <f t="shared" si="19"/>
        <v>0</v>
      </c>
      <c r="L224" s="32">
        <v>12</v>
      </c>
      <c r="M224" s="33">
        <f t="shared" ref="M224:M287" si="20">L224*K224</f>
        <v>0</v>
      </c>
    </row>
    <row r="225" spans="2:13" ht="23.1" customHeight="1" x14ac:dyDescent="0.2">
      <c r="B225" s="64" t="s">
        <v>196</v>
      </c>
      <c r="C225" s="64">
        <v>0</v>
      </c>
      <c r="D225" s="64" t="s">
        <v>198</v>
      </c>
      <c r="E225" s="29"/>
      <c r="F225" s="29" t="s">
        <v>199</v>
      </c>
      <c r="G225" s="34" t="s">
        <v>28</v>
      </c>
      <c r="H225" s="81">
        <v>7</v>
      </c>
      <c r="I225" s="29" t="s">
        <v>22</v>
      </c>
      <c r="J225" s="73"/>
      <c r="K225" s="31">
        <f t="shared" si="19"/>
        <v>0</v>
      </c>
      <c r="L225" s="32">
        <v>12</v>
      </c>
      <c r="M225" s="33">
        <f t="shared" si="20"/>
        <v>0</v>
      </c>
    </row>
    <row r="226" spans="2:13" ht="23.1" customHeight="1" x14ac:dyDescent="0.2">
      <c r="B226" s="64" t="s">
        <v>196</v>
      </c>
      <c r="C226" s="64">
        <v>0</v>
      </c>
      <c r="D226" s="64" t="s">
        <v>198</v>
      </c>
      <c r="E226" s="29"/>
      <c r="F226" s="29" t="s">
        <v>199</v>
      </c>
      <c r="G226" s="34" t="s">
        <v>28</v>
      </c>
      <c r="H226" s="81">
        <v>7</v>
      </c>
      <c r="I226" s="29" t="s">
        <v>22</v>
      </c>
      <c r="J226" s="73"/>
      <c r="K226" s="31">
        <f t="shared" si="19"/>
        <v>0</v>
      </c>
      <c r="L226" s="32">
        <v>12</v>
      </c>
      <c r="M226" s="33">
        <f t="shared" si="20"/>
        <v>0</v>
      </c>
    </row>
    <row r="227" spans="2:13" ht="23.1" customHeight="1" x14ac:dyDescent="0.2">
      <c r="B227" s="64" t="s">
        <v>196</v>
      </c>
      <c r="C227" s="64">
        <v>0</v>
      </c>
      <c r="D227" s="64" t="s">
        <v>200</v>
      </c>
      <c r="E227" s="64" t="s">
        <v>27</v>
      </c>
      <c r="F227" s="64">
        <v>1</v>
      </c>
      <c r="G227" s="65" t="s">
        <v>28</v>
      </c>
      <c r="H227" s="80">
        <v>8.8000000000000007</v>
      </c>
      <c r="I227" s="26" t="s">
        <v>22</v>
      </c>
      <c r="J227" s="66"/>
      <c r="K227" s="31">
        <f t="shared" si="19"/>
        <v>0</v>
      </c>
      <c r="L227" s="32">
        <v>12</v>
      </c>
      <c r="M227" s="33">
        <f t="shared" si="20"/>
        <v>0</v>
      </c>
    </row>
    <row r="228" spans="2:13" ht="23.1" customHeight="1" x14ac:dyDescent="0.2">
      <c r="B228" s="64" t="s">
        <v>196</v>
      </c>
      <c r="C228" s="67">
        <v>0</v>
      </c>
      <c r="D228" s="67" t="s">
        <v>201</v>
      </c>
      <c r="E228" s="67" t="s">
        <v>27</v>
      </c>
      <c r="F228" s="67">
        <v>1</v>
      </c>
      <c r="G228" s="68" t="s">
        <v>28</v>
      </c>
      <c r="H228" s="81">
        <v>5.3</v>
      </c>
      <c r="I228" s="29" t="s">
        <v>22</v>
      </c>
      <c r="J228" s="66"/>
      <c r="K228" s="31">
        <f t="shared" si="19"/>
        <v>0</v>
      </c>
      <c r="L228" s="32">
        <v>12</v>
      </c>
      <c r="M228" s="33">
        <f t="shared" si="20"/>
        <v>0</v>
      </c>
    </row>
    <row r="229" spans="2:13" ht="23.1" customHeight="1" x14ac:dyDescent="0.2">
      <c r="B229" s="64" t="s">
        <v>196</v>
      </c>
      <c r="C229" s="67">
        <v>0</v>
      </c>
      <c r="D229" s="67" t="s">
        <v>202</v>
      </c>
      <c r="E229" s="67" t="s">
        <v>27</v>
      </c>
      <c r="F229" s="67">
        <v>2</v>
      </c>
      <c r="G229" s="68" t="s">
        <v>28</v>
      </c>
      <c r="H229" s="81">
        <v>5.3</v>
      </c>
      <c r="I229" s="29" t="s">
        <v>22</v>
      </c>
      <c r="J229" s="66"/>
      <c r="K229" s="31">
        <f t="shared" si="19"/>
        <v>0</v>
      </c>
      <c r="L229" s="32">
        <v>12</v>
      </c>
      <c r="M229" s="33">
        <f t="shared" si="20"/>
        <v>0</v>
      </c>
    </row>
    <row r="230" spans="2:13" ht="23.1" customHeight="1" x14ac:dyDescent="0.2">
      <c r="B230" s="64" t="s">
        <v>196</v>
      </c>
      <c r="C230" s="67">
        <v>0</v>
      </c>
      <c r="D230" s="67" t="s">
        <v>203</v>
      </c>
      <c r="E230" s="67" t="s">
        <v>27</v>
      </c>
      <c r="F230" s="67">
        <v>2</v>
      </c>
      <c r="G230" s="68" t="s">
        <v>28</v>
      </c>
      <c r="H230" s="81">
        <v>8.8000000000000007</v>
      </c>
      <c r="I230" s="67" t="s">
        <v>22</v>
      </c>
      <c r="J230" s="66"/>
      <c r="K230" s="31">
        <f t="shared" si="19"/>
        <v>0</v>
      </c>
      <c r="L230" s="32">
        <v>12</v>
      </c>
      <c r="M230" s="33">
        <f t="shared" si="20"/>
        <v>0</v>
      </c>
    </row>
    <row r="231" spans="2:13" ht="23.1" customHeight="1" x14ac:dyDescent="0.2">
      <c r="B231" s="64" t="s">
        <v>196</v>
      </c>
      <c r="C231" s="67">
        <v>0</v>
      </c>
      <c r="D231" s="67" t="s">
        <v>204</v>
      </c>
      <c r="E231" s="67" t="s">
        <v>27</v>
      </c>
      <c r="F231" s="67">
        <v>2</v>
      </c>
      <c r="G231" s="68" t="s">
        <v>28</v>
      </c>
      <c r="H231" s="81">
        <v>8.8000000000000007</v>
      </c>
      <c r="I231" s="67" t="s">
        <v>22</v>
      </c>
      <c r="J231" s="66"/>
      <c r="K231" s="31">
        <f t="shared" si="19"/>
        <v>0</v>
      </c>
      <c r="L231" s="32">
        <v>12</v>
      </c>
      <c r="M231" s="33">
        <f t="shared" si="20"/>
        <v>0</v>
      </c>
    </row>
    <row r="232" spans="2:13" ht="23.1" customHeight="1" x14ac:dyDescent="0.2">
      <c r="B232" s="64" t="s">
        <v>196</v>
      </c>
      <c r="C232" s="29">
        <v>0</v>
      </c>
      <c r="D232" s="29" t="s">
        <v>203</v>
      </c>
      <c r="E232" s="29" t="s">
        <v>27</v>
      </c>
      <c r="F232" s="29">
        <v>3</v>
      </c>
      <c r="G232" s="34" t="s">
        <v>28</v>
      </c>
      <c r="H232" s="81">
        <v>8.8000000000000007</v>
      </c>
      <c r="I232" s="29" t="s">
        <v>22</v>
      </c>
      <c r="J232" s="66"/>
      <c r="K232" s="31">
        <f t="shared" si="19"/>
        <v>0</v>
      </c>
      <c r="L232" s="32">
        <v>12</v>
      </c>
      <c r="M232" s="33">
        <f t="shared" si="20"/>
        <v>0</v>
      </c>
    </row>
    <row r="233" spans="2:13" ht="23.1" customHeight="1" x14ac:dyDescent="0.2">
      <c r="B233" s="64" t="s">
        <v>196</v>
      </c>
      <c r="C233" s="29">
        <v>0</v>
      </c>
      <c r="D233" s="29" t="s">
        <v>205</v>
      </c>
      <c r="E233" s="29" t="s">
        <v>27</v>
      </c>
      <c r="F233" s="29">
        <v>3</v>
      </c>
      <c r="G233" s="34" t="s">
        <v>28</v>
      </c>
      <c r="H233" s="81">
        <v>8.8000000000000007</v>
      </c>
      <c r="I233" s="29" t="s">
        <v>22</v>
      </c>
      <c r="J233" s="66"/>
      <c r="K233" s="31">
        <f t="shared" si="19"/>
        <v>0</v>
      </c>
      <c r="L233" s="32">
        <v>12</v>
      </c>
      <c r="M233" s="33">
        <f t="shared" si="20"/>
        <v>0</v>
      </c>
    </row>
    <row r="234" spans="2:13" ht="23.1" customHeight="1" x14ac:dyDescent="0.2">
      <c r="B234" s="64" t="s">
        <v>196</v>
      </c>
      <c r="C234" s="29">
        <v>0</v>
      </c>
      <c r="D234" s="29" t="s">
        <v>200</v>
      </c>
      <c r="E234" s="29" t="s">
        <v>27</v>
      </c>
      <c r="F234" s="29">
        <v>4</v>
      </c>
      <c r="G234" s="34" t="s">
        <v>28</v>
      </c>
      <c r="H234" s="81">
        <v>8.8000000000000007</v>
      </c>
      <c r="I234" s="29" t="s">
        <v>22</v>
      </c>
      <c r="J234" s="66"/>
      <c r="K234" s="31">
        <f t="shared" si="19"/>
        <v>0</v>
      </c>
      <c r="L234" s="32">
        <v>12</v>
      </c>
      <c r="M234" s="33">
        <f t="shared" si="20"/>
        <v>0</v>
      </c>
    </row>
    <row r="235" spans="2:13" ht="23.1" customHeight="1" x14ac:dyDescent="0.2">
      <c r="B235" s="64" t="s">
        <v>196</v>
      </c>
      <c r="C235" s="29">
        <v>0</v>
      </c>
      <c r="D235" s="29" t="s">
        <v>203</v>
      </c>
      <c r="E235" s="29" t="s">
        <v>27</v>
      </c>
      <c r="F235" s="29">
        <v>5</v>
      </c>
      <c r="G235" s="34" t="s">
        <v>28</v>
      </c>
      <c r="H235" s="81">
        <v>3.5</v>
      </c>
      <c r="I235" s="29" t="s">
        <v>22</v>
      </c>
      <c r="J235" s="66"/>
      <c r="K235" s="31">
        <f t="shared" si="19"/>
        <v>0</v>
      </c>
      <c r="L235" s="32">
        <v>12</v>
      </c>
      <c r="M235" s="33">
        <f t="shared" si="20"/>
        <v>0</v>
      </c>
    </row>
    <row r="236" spans="2:13" ht="23.1" customHeight="1" x14ac:dyDescent="0.2">
      <c r="B236" s="64" t="s">
        <v>196</v>
      </c>
      <c r="C236" s="29">
        <v>0</v>
      </c>
      <c r="D236" s="29" t="s">
        <v>200</v>
      </c>
      <c r="E236" s="29" t="s">
        <v>27</v>
      </c>
      <c r="F236" s="29">
        <v>5</v>
      </c>
      <c r="G236" s="34" t="s">
        <v>28</v>
      </c>
      <c r="H236" s="81">
        <v>8.8000000000000007</v>
      </c>
      <c r="I236" s="29" t="s">
        <v>22</v>
      </c>
      <c r="J236" s="66"/>
      <c r="K236" s="31">
        <f t="shared" si="19"/>
        <v>0</v>
      </c>
      <c r="L236" s="32">
        <v>12</v>
      </c>
      <c r="M236" s="33">
        <f t="shared" si="20"/>
        <v>0</v>
      </c>
    </row>
    <row r="237" spans="2:13" ht="23.1" customHeight="1" x14ac:dyDescent="0.2">
      <c r="B237" s="64" t="s">
        <v>196</v>
      </c>
      <c r="C237" s="29">
        <v>0</v>
      </c>
      <c r="D237" s="29" t="s">
        <v>150</v>
      </c>
      <c r="E237" s="29" t="s">
        <v>27</v>
      </c>
      <c r="F237" s="29">
        <v>6</v>
      </c>
      <c r="G237" s="34" t="s">
        <v>28</v>
      </c>
      <c r="H237" s="81">
        <v>8.8000000000000007</v>
      </c>
      <c r="I237" s="29" t="s">
        <v>22</v>
      </c>
      <c r="J237" s="66"/>
      <c r="K237" s="31">
        <f t="shared" si="19"/>
        <v>0</v>
      </c>
      <c r="L237" s="32">
        <v>12</v>
      </c>
      <c r="M237" s="33">
        <f t="shared" si="20"/>
        <v>0</v>
      </c>
    </row>
    <row r="238" spans="2:13" ht="23.1" customHeight="1" x14ac:dyDescent="0.2">
      <c r="B238" s="64" t="s">
        <v>196</v>
      </c>
      <c r="C238" s="29">
        <v>0</v>
      </c>
      <c r="D238" s="29" t="s">
        <v>150</v>
      </c>
      <c r="E238" s="29" t="s">
        <v>27</v>
      </c>
      <c r="F238" s="29">
        <v>7</v>
      </c>
      <c r="G238" s="34" t="s">
        <v>28</v>
      </c>
      <c r="H238" s="81">
        <v>8.8000000000000007</v>
      </c>
      <c r="I238" s="29" t="s">
        <v>22</v>
      </c>
      <c r="J238" s="66"/>
      <c r="K238" s="31">
        <f t="shared" si="19"/>
        <v>0</v>
      </c>
      <c r="L238" s="32">
        <v>12</v>
      </c>
      <c r="M238" s="33">
        <f t="shared" si="20"/>
        <v>0</v>
      </c>
    </row>
    <row r="239" spans="2:13" ht="23.1" customHeight="1" x14ac:dyDescent="0.2">
      <c r="B239" s="64" t="s">
        <v>196</v>
      </c>
      <c r="C239" s="29">
        <v>0</v>
      </c>
      <c r="D239" s="29" t="s">
        <v>206</v>
      </c>
      <c r="E239" s="29" t="s">
        <v>27</v>
      </c>
      <c r="F239" s="29">
        <v>8</v>
      </c>
      <c r="G239" s="34" t="s">
        <v>28</v>
      </c>
      <c r="H239" s="81">
        <v>8.8000000000000007</v>
      </c>
      <c r="I239" s="29" t="s">
        <v>22</v>
      </c>
      <c r="J239" s="66"/>
      <c r="K239" s="31">
        <f t="shared" si="19"/>
        <v>0</v>
      </c>
      <c r="L239" s="32">
        <v>12</v>
      </c>
      <c r="M239" s="33">
        <f t="shared" si="20"/>
        <v>0</v>
      </c>
    </row>
    <row r="240" spans="2:13" ht="23.1" customHeight="1" x14ac:dyDescent="0.2">
      <c r="B240" s="64" t="s">
        <v>196</v>
      </c>
      <c r="C240" s="29">
        <v>0</v>
      </c>
      <c r="D240" s="29" t="s">
        <v>206</v>
      </c>
      <c r="E240" s="29" t="s">
        <v>27</v>
      </c>
      <c r="F240" s="29">
        <v>9</v>
      </c>
      <c r="G240" s="34" t="s">
        <v>28</v>
      </c>
      <c r="H240" s="81">
        <v>5.3</v>
      </c>
      <c r="I240" s="29" t="s">
        <v>22</v>
      </c>
      <c r="J240" s="66"/>
      <c r="K240" s="31">
        <f t="shared" si="19"/>
        <v>0</v>
      </c>
      <c r="L240" s="32">
        <v>12</v>
      </c>
      <c r="M240" s="33">
        <f t="shared" si="20"/>
        <v>0</v>
      </c>
    </row>
    <row r="241" spans="2:13" ht="23.1" customHeight="1" x14ac:dyDescent="0.2">
      <c r="B241" s="64" t="s">
        <v>196</v>
      </c>
      <c r="C241" s="29">
        <v>0</v>
      </c>
      <c r="D241" s="29" t="s">
        <v>86</v>
      </c>
      <c r="E241" s="29" t="s">
        <v>27</v>
      </c>
      <c r="F241" s="29">
        <v>10</v>
      </c>
      <c r="G241" s="34" t="s">
        <v>28</v>
      </c>
      <c r="H241" s="81">
        <v>8.8000000000000007</v>
      </c>
      <c r="I241" s="29" t="s">
        <v>22</v>
      </c>
      <c r="J241" s="66"/>
      <c r="K241" s="31">
        <f t="shared" si="19"/>
        <v>0</v>
      </c>
      <c r="L241" s="32">
        <v>12</v>
      </c>
      <c r="M241" s="33">
        <f t="shared" si="20"/>
        <v>0</v>
      </c>
    </row>
    <row r="242" spans="2:13" ht="23.1" customHeight="1" x14ac:dyDescent="0.2">
      <c r="B242" s="26" t="s">
        <v>196</v>
      </c>
      <c r="C242" s="29">
        <v>0</v>
      </c>
      <c r="D242" s="29" t="s">
        <v>204</v>
      </c>
      <c r="E242" s="29" t="s">
        <v>27</v>
      </c>
      <c r="F242" s="29">
        <v>11</v>
      </c>
      <c r="G242" s="34" t="s">
        <v>66</v>
      </c>
      <c r="H242" s="81">
        <v>3.8</v>
      </c>
      <c r="I242" s="29" t="s">
        <v>22</v>
      </c>
      <c r="J242" s="66"/>
      <c r="K242" s="31">
        <f t="shared" si="19"/>
        <v>0</v>
      </c>
      <c r="L242" s="32">
        <v>12</v>
      </c>
      <c r="M242" s="33">
        <f t="shared" si="20"/>
        <v>0</v>
      </c>
    </row>
    <row r="243" spans="2:13" ht="23.1" customHeight="1" x14ac:dyDescent="0.2">
      <c r="B243" s="26" t="s">
        <v>196</v>
      </c>
      <c r="C243" s="29">
        <v>0</v>
      </c>
      <c r="D243" s="29"/>
      <c r="E243" s="29" t="s">
        <v>27</v>
      </c>
      <c r="F243" s="29">
        <v>12</v>
      </c>
      <c r="G243" s="34" t="s">
        <v>66</v>
      </c>
      <c r="H243" s="81">
        <v>2.5</v>
      </c>
      <c r="I243" s="29" t="s">
        <v>22</v>
      </c>
      <c r="J243" s="66"/>
      <c r="K243" s="31">
        <f t="shared" si="19"/>
        <v>0</v>
      </c>
      <c r="L243" s="32">
        <v>12</v>
      </c>
      <c r="M243" s="33">
        <f t="shared" si="20"/>
        <v>0</v>
      </c>
    </row>
    <row r="244" spans="2:13" ht="23.1" customHeight="1" x14ac:dyDescent="0.2">
      <c r="B244" s="26" t="s">
        <v>196</v>
      </c>
      <c r="C244" s="29">
        <v>0</v>
      </c>
      <c r="D244" s="29" t="s">
        <v>207</v>
      </c>
      <c r="E244" s="29" t="s">
        <v>27</v>
      </c>
      <c r="F244" s="29">
        <v>13</v>
      </c>
      <c r="G244" s="34" t="s">
        <v>66</v>
      </c>
      <c r="H244" s="81">
        <v>2.5</v>
      </c>
      <c r="I244" s="29" t="s">
        <v>22</v>
      </c>
      <c r="J244" s="66"/>
      <c r="K244" s="31">
        <f t="shared" si="19"/>
        <v>0</v>
      </c>
      <c r="L244" s="32">
        <v>12</v>
      </c>
      <c r="M244" s="33">
        <f t="shared" si="20"/>
        <v>0</v>
      </c>
    </row>
    <row r="245" spans="2:13" ht="23.1" customHeight="1" x14ac:dyDescent="0.2">
      <c r="B245" s="26" t="s">
        <v>196</v>
      </c>
      <c r="C245" s="29">
        <v>0</v>
      </c>
      <c r="D245" s="29" t="s">
        <v>208</v>
      </c>
      <c r="E245" s="29" t="s">
        <v>27</v>
      </c>
      <c r="F245" s="34" t="s">
        <v>209</v>
      </c>
      <c r="G245" s="34" t="s">
        <v>66</v>
      </c>
      <c r="H245" s="81"/>
      <c r="I245" s="29" t="s">
        <v>22</v>
      </c>
      <c r="J245" s="66"/>
      <c r="K245" s="37"/>
      <c r="L245" s="38"/>
      <c r="M245" s="39"/>
    </row>
    <row r="246" spans="2:13" ht="23.1" customHeight="1" x14ac:dyDescent="0.2">
      <c r="B246" s="64" t="s">
        <v>196</v>
      </c>
      <c r="C246" s="29">
        <v>0</v>
      </c>
      <c r="D246" s="29" t="s">
        <v>210</v>
      </c>
      <c r="E246" s="29" t="s">
        <v>27</v>
      </c>
      <c r="F246" s="29">
        <v>16</v>
      </c>
      <c r="G246" s="34" t="s">
        <v>28</v>
      </c>
      <c r="H246" s="81">
        <v>5.3</v>
      </c>
      <c r="I246" s="29" t="s">
        <v>22</v>
      </c>
      <c r="J246" s="66"/>
      <c r="K246" s="31">
        <f t="shared" si="19"/>
        <v>0</v>
      </c>
      <c r="L246" s="32">
        <v>12</v>
      </c>
      <c r="M246" s="33">
        <f t="shared" si="20"/>
        <v>0</v>
      </c>
    </row>
    <row r="247" spans="2:13" ht="23.1" customHeight="1" x14ac:dyDescent="0.2">
      <c r="B247" s="64" t="s">
        <v>196</v>
      </c>
      <c r="C247" s="29">
        <v>0</v>
      </c>
      <c r="D247" s="29"/>
      <c r="E247" s="29" t="s">
        <v>27</v>
      </c>
      <c r="F247" s="29">
        <v>17</v>
      </c>
      <c r="G247" s="34" t="s">
        <v>28</v>
      </c>
      <c r="H247" s="81">
        <v>5.3</v>
      </c>
      <c r="I247" s="29" t="s">
        <v>22</v>
      </c>
      <c r="J247" s="66"/>
      <c r="K247" s="31">
        <f t="shared" si="19"/>
        <v>0</v>
      </c>
      <c r="L247" s="32">
        <v>12</v>
      </c>
      <c r="M247" s="33">
        <f t="shared" si="20"/>
        <v>0</v>
      </c>
    </row>
    <row r="248" spans="2:13" ht="23.1" customHeight="1" x14ac:dyDescent="0.2">
      <c r="B248" s="64" t="s">
        <v>196</v>
      </c>
      <c r="C248" s="29">
        <v>0</v>
      </c>
      <c r="D248" s="29" t="s">
        <v>211</v>
      </c>
      <c r="E248" s="29" t="s">
        <v>27</v>
      </c>
      <c r="F248" s="29">
        <v>18</v>
      </c>
      <c r="G248" s="34" t="s">
        <v>28</v>
      </c>
      <c r="H248" s="81">
        <v>5.3</v>
      </c>
      <c r="I248" s="29" t="s">
        <v>22</v>
      </c>
      <c r="J248" s="66"/>
      <c r="K248" s="31">
        <f t="shared" si="19"/>
        <v>0</v>
      </c>
      <c r="L248" s="32">
        <v>12</v>
      </c>
      <c r="M248" s="33">
        <f t="shared" si="20"/>
        <v>0</v>
      </c>
    </row>
    <row r="249" spans="2:13" ht="23.1" customHeight="1" x14ac:dyDescent="0.2">
      <c r="B249" s="64" t="s">
        <v>196</v>
      </c>
      <c r="C249" s="29">
        <v>0</v>
      </c>
      <c r="D249" s="29"/>
      <c r="E249" s="29" t="s">
        <v>27</v>
      </c>
      <c r="F249" s="29">
        <v>18</v>
      </c>
      <c r="G249" s="34" t="s">
        <v>28</v>
      </c>
      <c r="H249" s="81">
        <v>5.3</v>
      </c>
      <c r="I249" s="29" t="s">
        <v>22</v>
      </c>
      <c r="J249" s="66"/>
      <c r="K249" s="31">
        <f t="shared" si="19"/>
        <v>0</v>
      </c>
      <c r="L249" s="32">
        <v>12</v>
      </c>
      <c r="M249" s="33">
        <f t="shared" si="20"/>
        <v>0</v>
      </c>
    </row>
    <row r="250" spans="2:13" ht="22.5" customHeight="1" x14ac:dyDescent="0.2">
      <c r="B250" s="64" t="s">
        <v>196</v>
      </c>
      <c r="C250" s="29">
        <v>0</v>
      </c>
      <c r="D250" s="29" t="s">
        <v>212</v>
      </c>
      <c r="E250" s="29" t="s">
        <v>27</v>
      </c>
      <c r="F250" s="29">
        <v>19</v>
      </c>
      <c r="G250" s="34" t="s">
        <v>28</v>
      </c>
      <c r="H250" s="81">
        <v>5.3</v>
      </c>
      <c r="I250" s="29" t="s">
        <v>22</v>
      </c>
      <c r="J250" s="66"/>
      <c r="K250" s="31">
        <f t="shared" si="19"/>
        <v>0</v>
      </c>
      <c r="L250" s="32">
        <v>12</v>
      </c>
      <c r="M250" s="33">
        <f t="shared" si="20"/>
        <v>0</v>
      </c>
    </row>
    <row r="251" spans="2:13" ht="23.1" customHeight="1" x14ac:dyDescent="0.2">
      <c r="B251" s="64" t="s">
        <v>196</v>
      </c>
      <c r="C251" s="29">
        <v>0</v>
      </c>
      <c r="D251" s="29"/>
      <c r="E251" s="29" t="s">
        <v>27</v>
      </c>
      <c r="F251" s="29">
        <v>20</v>
      </c>
      <c r="G251" s="34" t="s">
        <v>28</v>
      </c>
      <c r="H251" s="81">
        <v>5.3</v>
      </c>
      <c r="I251" s="29" t="s">
        <v>22</v>
      </c>
      <c r="J251" s="66"/>
      <c r="K251" s="31">
        <f t="shared" si="19"/>
        <v>0</v>
      </c>
      <c r="L251" s="32">
        <v>12</v>
      </c>
      <c r="M251" s="33">
        <f t="shared" si="20"/>
        <v>0</v>
      </c>
    </row>
    <row r="252" spans="2:13" ht="23.1" customHeight="1" x14ac:dyDescent="0.2">
      <c r="B252" s="64" t="s">
        <v>196</v>
      </c>
      <c r="C252" s="29">
        <v>0</v>
      </c>
      <c r="D252" s="29" t="s">
        <v>213</v>
      </c>
      <c r="E252" s="29" t="s">
        <v>27</v>
      </c>
      <c r="F252" s="29">
        <v>21</v>
      </c>
      <c r="G252" s="34" t="s">
        <v>28</v>
      </c>
      <c r="H252" s="81">
        <v>3.5</v>
      </c>
      <c r="I252" s="29" t="s">
        <v>22</v>
      </c>
      <c r="J252" s="66"/>
      <c r="K252" s="31">
        <f t="shared" si="19"/>
        <v>0</v>
      </c>
      <c r="L252" s="32">
        <v>12</v>
      </c>
      <c r="M252" s="33">
        <f t="shared" si="20"/>
        <v>0</v>
      </c>
    </row>
    <row r="253" spans="2:13" ht="23.1" customHeight="1" x14ac:dyDescent="0.2">
      <c r="B253" s="64" t="s">
        <v>196</v>
      </c>
      <c r="C253" s="29">
        <v>0</v>
      </c>
      <c r="D253" s="29"/>
      <c r="E253" s="29" t="s">
        <v>27</v>
      </c>
      <c r="F253" s="29">
        <v>23</v>
      </c>
      <c r="G253" s="34" t="s">
        <v>28</v>
      </c>
      <c r="H253" s="81">
        <v>8.8000000000000007</v>
      </c>
      <c r="I253" s="29" t="s">
        <v>22</v>
      </c>
      <c r="J253" s="66"/>
      <c r="K253" s="31">
        <f t="shared" si="19"/>
        <v>0</v>
      </c>
      <c r="L253" s="32">
        <v>12</v>
      </c>
      <c r="M253" s="33">
        <f t="shared" si="20"/>
        <v>0</v>
      </c>
    </row>
    <row r="254" spans="2:13" ht="23.1" customHeight="1" x14ac:dyDescent="0.2">
      <c r="B254" s="64" t="s">
        <v>196</v>
      </c>
      <c r="C254" s="29">
        <v>0</v>
      </c>
      <c r="D254" s="29"/>
      <c r="E254" s="29" t="s">
        <v>27</v>
      </c>
      <c r="F254" s="29">
        <v>24</v>
      </c>
      <c r="G254" s="34" t="s">
        <v>28</v>
      </c>
      <c r="H254" s="81">
        <v>8.8000000000000007</v>
      </c>
      <c r="I254" s="29" t="s">
        <v>22</v>
      </c>
      <c r="J254" s="66"/>
      <c r="K254" s="31">
        <f t="shared" si="19"/>
        <v>0</v>
      </c>
      <c r="L254" s="32">
        <v>12</v>
      </c>
      <c r="M254" s="33">
        <f t="shared" si="20"/>
        <v>0</v>
      </c>
    </row>
    <row r="255" spans="2:13" ht="23.1" customHeight="1" x14ac:dyDescent="0.2">
      <c r="B255" s="64" t="s">
        <v>196</v>
      </c>
      <c r="C255" s="29">
        <v>0</v>
      </c>
      <c r="D255" s="29"/>
      <c r="E255" s="29" t="s">
        <v>27</v>
      </c>
      <c r="F255" s="29">
        <v>25</v>
      </c>
      <c r="G255" s="34" t="s">
        <v>28</v>
      </c>
      <c r="H255" s="81">
        <v>3.5</v>
      </c>
      <c r="I255" s="34" t="s">
        <v>22</v>
      </c>
      <c r="J255" s="79"/>
      <c r="K255" s="31">
        <f t="shared" si="19"/>
        <v>0</v>
      </c>
      <c r="L255" s="32">
        <v>12</v>
      </c>
      <c r="M255" s="33">
        <f t="shared" si="20"/>
        <v>0</v>
      </c>
    </row>
    <row r="256" spans="2:13" ht="23.1" customHeight="1" x14ac:dyDescent="0.2">
      <c r="B256" s="26" t="s">
        <v>196</v>
      </c>
      <c r="C256" s="29">
        <v>0</v>
      </c>
      <c r="D256" s="29" t="s">
        <v>132</v>
      </c>
      <c r="E256" s="29" t="s">
        <v>214</v>
      </c>
      <c r="F256" s="34" t="s">
        <v>215</v>
      </c>
      <c r="G256" s="34" t="s">
        <v>28</v>
      </c>
      <c r="H256" s="81">
        <v>29.7</v>
      </c>
      <c r="I256" s="29" t="s">
        <v>38</v>
      </c>
      <c r="J256" s="66"/>
      <c r="K256" s="31">
        <f t="shared" si="19"/>
        <v>0</v>
      </c>
      <c r="L256" s="32">
        <v>12</v>
      </c>
      <c r="M256" s="33">
        <f t="shared" si="20"/>
        <v>0</v>
      </c>
    </row>
    <row r="257" spans="2:13" ht="23.1" customHeight="1" x14ac:dyDescent="0.2">
      <c r="B257" s="26" t="s">
        <v>196</v>
      </c>
      <c r="C257" s="29">
        <v>0</v>
      </c>
      <c r="D257" s="29" t="s">
        <v>132</v>
      </c>
      <c r="E257" s="29" t="s">
        <v>214</v>
      </c>
      <c r="F257" s="34" t="s">
        <v>216</v>
      </c>
      <c r="G257" s="34" t="s">
        <v>28</v>
      </c>
      <c r="H257" s="81">
        <v>29.7</v>
      </c>
      <c r="I257" s="29" t="s">
        <v>38</v>
      </c>
      <c r="J257" s="66"/>
      <c r="K257" s="31">
        <f t="shared" si="19"/>
        <v>0</v>
      </c>
      <c r="L257" s="32">
        <v>12</v>
      </c>
      <c r="M257" s="33">
        <f t="shared" si="20"/>
        <v>0</v>
      </c>
    </row>
    <row r="258" spans="2:13" ht="23.1" customHeight="1" x14ac:dyDescent="0.2">
      <c r="B258" s="64" t="s">
        <v>196</v>
      </c>
      <c r="C258" s="29">
        <v>1</v>
      </c>
      <c r="D258" s="29" t="s">
        <v>217</v>
      </c>
      <c r="E258" s="29" t="s">
        <v>27</v>
      </c>
      <c r="F258" s="29">
        <v>1</v>
      </c>
      <c r="G258" s="34" t="s">
        <v>28</v>
      </c>
      <c r="H258" s="81">
        <v>5.3</v>
      </c>
      <c r="I258" s="29" t="s">
        <v>22</v>
      </c>
      <c r="J258" s="66"/>
      <c r="K258" s="31">
        <f t="shared" si="19"/>
        <v>0</v>
      </c>
      <c r="L258" s="32">
        <v>12</v>
      </c>
      <c r="M258" s="33">
        <f t="shared" si="20"/>
        <v>0</v>
      </c>
    </row>
    <row r="259" spans="2:13" ht="23.1" customHeight="1" x14ac:dyDescent="0.2">
      <c r="B259" s="64" t="s">
        <v>196</v>
      </c>
      <c r="C259" s="29">
        <v>1</v>
      </c>
      <c r="D259" s="29" t="s">
        <v>217</v>
      </c>
      <c r="E259" s="29" t="s">
        <v>27</v>
      </c>
      <c r="F259" s="29">
        <v>2</v>
      </c>
      <c r="G259" s="34" t="s">
        <v>28</v>
      </c>
      <c r="H259" s="81">
        <v>5.3</v>
      </c>
      <c r="I259" s="29" t="s">
        <v>22</v>
      </c>
      <c r="J259" s="66"/>
      <c r="K259" s="31">
        <f t="shared" si="19"/>
        <v>0</v>
      </c>
      <c r="L259" s="32">
        <v>12</v>
      </c>
      <c r="M259" s="33">
        <f t="shared" si="20"/>
        <v>0</v>
      </c>
    </row>
    <row r="260" spans="2:13" ht="23.1" customHeight="1" x14ac:dyDescent="0.2">
      <c r="B260" s="64" t="s">
        <v>196</v>
      </c>
      <c r="C260" s="29">
        <v>1</v>
      </c>
      <c r="D260" s="29" t="s">
        <v>217</v>
      </c>
      <c r="E260" s="29" t="s">
        <v>27</v>
      </c>
      <c r="F260" s="29">
        <v>3</v>
      </c>
      <c r="G260" s="34" t="s">
        <v>28</v>
      </c>
      <c r="H260" s="81">
        <v>5.3</v>
      </c>
      <c r="I260" s="29" t="s">
        <v>22</v>
      </c>
      <c r="J260" s="66"/>
      <c r="K260" s="31">
        <f t="shared" si="19"/>
        <v>0</v>
      </c>
      <c r="L260" s="32">
        <v>12</v>
      </c>
      <c r="M260" s="33">
        <f t="shared" si="20"/>
        <v>0</v>
      </c>
    </row>
    <row r="261" spans="2:13" ht="23.1" customHeight="1" x14ac:dyDescent="0.2">
      <c r="B261" s="64" t="s">
        <v>196</v>
      </c>
      <c r="C261" s="29">
        <v>1</v>
      </c>
      <c r="D261" s="29" t="s">
        <v>217</v>
      </c>
      <c r="E261" s="29" t="s">
        <v>27</v>
      </c>
      <c r="F261" s="29">
        <v>4</v>
      </c>
      <c r="G261" s="34" t="s">
        <v>28</v>
      </c>
      <c r="H261" s="81">
        <v>5.3</v>
      </c>
      <c r="I261" s="29" t="s">
        <v>22</v>
      </c>
      <c r="J261" s="66"/>
      <c r="K261" s="31">
        <f t="shared" si="19"/>
        <v>0</v>
      </c>
      <c r="L261" s="32">
        <v>12</v>
      </c>
      <c r="M261" s="33">
        <f t="shared" si="20"/>
        <v>0</v>
      </c>
    </row>
    <row r="262" spans="2:13" ht="23.1" customHeight="1" x14ac:dyDescent="0.2">
      <c r="B262" s="64" t="s">
        <v>196</v>
      </c>
      <c r="C262" s="29">
        <v>1</v>
      </c>
      <c r="D262" s="29" t="s">
        <v>217</v>
      </c>
      <c r="E262" s="29" t="s">
        <v>27</v>
      </c>
      <c r="F262" s="29">
        <v>5</v>
      </c>
      <c r="G262" s="34" t="s">
        <v>28</v>
      </c>
      <c r="H262" s="81">
        <v>7.03</v>
      </c>
      <c r="I262" s="29" t="s">
        <v>22</v>
      </c>
      <c r="J262" s="66"/>
      <c r="K262" s="31">
        <f t="shared" si="19"/>
        <v>0</v>
      </c>
      <c r="L262" s="32">
        <v>12</v>
      </c>
      <c r="M262" s="33">
        <f t="shared" si="20"/>
        <v>0</v>
      </c>
    </row>
    <row r="263" spans="2:13" ht="23.1" customHeight="1" x14ac:dyDescent="0.2">
      <c r="B263" s="64" t="s">
        <v>196</v>
      </c>
      <c r="C263" s="29">
        <v>1</v>
      </c>
      <c r="D263" s="29" t="s">
        <v>217</v>
      </c>
      <c r="E263" s="29" t="s">
        <v>27</v>
      </c>
      <c r="F263" s="29">
        <v>6</v>
      </c>
      <c r="G263" s="34" t="s">
        <v>28</v>
      </c>
      <c r="H263" s="81">
        <v>8.8000000000000007</v>
      </c>
      <c r="I263" s="29" t="s">
        <v>22</v>
      </c>
      <c r="J263" s="66"/>
      <c r="K263" s="31">
        <f t="shared" si="19"/>
        <v>0</v>
      </c>
      <c r="L263" s="32">
        <v>12</v>
      </c>
      <c r="M263" s="33">
        <f t="shared" si="20"/>
        <v>0</v>
      </c>
    </row>
    <row r="264" spans="2:13" ht="23.1" customHeight="1" x14ac:dyDescent="0.2">
      <c r="B264" s="64" t="s">
        <v>196</v>
      </c>
      <c r="C264" s="29">
        <v>1</v>
      </c>
      <c r="D264" s="29" t="s">
        <v>217</v>
      </c>
      <c r="E264" s="29" t="s">
        <v>27</v>
      </c>
      <c r="F264" s="29">
        <v>7</v>
      </c>
      <c r="G264" s="34" t="s">
        <v>28</v>
      </c>
      <c r="H264" s="81">
        <v>8.8000000000000007</v>
      </c>
      <c r="I264" s="29" t="s">
        <v>22</v>
      </c>
      <c r="J264" s="66"/>
      <c r="K264" s="31">
        <f t="shared" si="19"/>
        <v>0</v>
      </c>
      <c r="L264" s="32">
        <v>12</v>
      </c>
      <c r="M264" s="33">
        <f t="shared" si="20"/>
        <v>0</v>
      </c>
    </row>
    <row r="265" spans="2:13" ht="23.1" customHeight="1" x14ac:dyDescent="0.2">
      <c r="B265" s="64" t="s">
        <v>196</v>
      </c>
      <c r="C265" s="29">
        <v>1</v>
      </c>
      <c r="D265" s="29" t="s">
        <v>217</v>
      </c>
      <c r="E265" s="29" t="s">
        <v>27</v>
      </c>
      <c r="F265" s="29">
        <v>8</v>
      </c>
      <c r="G265" s="34" t="s">
        <v>28</v>
      </c>
      <c r="H265" s="81">
        <v>8.8000000000000007</v>
      </c>
      <c r="I265" s="29" t="s">
        <v>22</v>
      </c>
      <c r="J265" s="66"/>
      <c r="K265" s="31">
        <f t="shared" si="19"/>
        <v>0</v>
      </c>
      <c r="L265" s="32">
        <v>12</v>
      </c>
      <c r="M265" s="33">
        <f t="shared" si="20"/>
        <v>0</v>
      </c>
    </row>
    <row r="266" spans="2:13" ht="23.1" customHeight="1" x14ac:dyDescent="0.2">
      <c r="B266" s="64" t="s">
        <v>196</v>
      </c>
      <c r="C266" s="29">
        <v>1</v>
      </c>
      <c r="D266" s="29" t="s">
        <v>217</v>
      </c>
      <c r="E266" s="29" t="s">
        <v>27</v>
      </c>
      <c r="F266" s="29">
        <v>9</v>
      </c>
      <c r="G266" s="34" t="s">
        <v>28</v>
      </c>
      <c r="H266" s="81">
        <v>8.8000000000000007</v>
      </c>
      <c r="I266" s="29" t="s">
        <v>22</v>
      </c>
      <c r="J266" s="66"/>
      <c r="K266" s="31">
        <f t="shared" si="19"/>
        <v>0</v>
      </c>
      <c r="L266" s="32">
        <v>12</v>
      </c>
      <c r="M266" s="33">
        <f t="shared" si="20"/>
        <v>0</v>
      </c>
    </row>
    <row r="267" spans="2:13" ht="23.1" customHeight="1" x14ac:dyDescent="0.2">
      <c r="B267" s="64" t="s">
        <v>196</v>
      </c>
      <c r="C267" s="29">
        <v>1</v>
      </c>
      <c r="D267" s="29" t="s">
        <v>217</v>
      </c>
      <c r="E267" s="29" t="s">
        <v>119</v>
      </c>
      <c r="F267" s="29">
        <v>10</v>
      </c>
      <c r="G267" s="34" t="s">
        <v>28</v>
      </c>
      <c r="H267" s="81">
        <v>7</v>
      </c>
      <c r="I267" s="29" t="s">
        <v>22</v>
      </c>
      <c r="J267" s="66"/>
      <c r="K267" s="31">
        <f t="shared" si="19"/>
        <v>0</v>
      </c>
      <c r="L267" s="32">
        <v>12</v>
      </c>
      <c r="M267" s="33">
        <f t="shared" si="20"/>
        <v>0</v>
      </c>
    </row>
    <row r="268" spans="2:13" ht="23.1" customHeight="1" x14ac:dyDescent="0.2">
      <c r="B268" s="64" t="s">
        <v>196</v>
      </c>
      <c r="C268" s="29">
        <v>1</v>
      </c>
      <c r="D268" s="29" t="s">
        <v>217</v>
      </c>
      <c r="E268" s="29" t="s">
        <v>27</v>
      </c>
      <c r="F268" s="29">
        <v>11</v>
      </c>
      <c r="G268" s="34" t="s">
        <v>28</v>
      </c>
      <c r="H268" s="81">
        <v>8.8000000000000007</v>
      </c>
      <c r="I268" s="29" t="s">
        <v>22</v>
      </c>
      <c r="J268" s="66"/>
      <c r="K268" s="31">
        <f t="shared" si="19"/>
        <v>0</v>
      </c>
      <c r="L268" s="32">
        <v>12</v>
      </c>
      <c r="M268" s="33">
        <f t="shared" si="20"/>
        <v>0</v>
      </c>
    </row>
    <row r="269" spans="2:13" ht="23.1" customHeight="1" x14ac:dyDescent="0.2">
      <c r="B269" s="64" t="s">
        <v>196</v>
      </c>
      <c r="C269" s="29">
        <v>1</v>
      </c>
      <c r="D269" s="29" t="s">
        <v>217</v>
      </c>
      <c r="E269" s="29" t="s">
        <v>27</v>
      </c>
      <c r="F269" s="29">
        <v>12</v>
      </c>
      <c r="G269" s="34" t="s">
        <v>28</v>
      </c>
      <c r="H269" s="81">
        <v>8.8000000000000007</v>
      </c>
      <c r="I269" s="29" t="s">
        <v>22</v>
      </c>
      <c r="J269" s="66"/>
      <c r="K269" s="31">
        <f t="shared" si="19"/>
        <v>0</v>
      </c>
      <c r="L269" s="32">
        <v>12</v>
      </c>
      <c r="M269" s="33">
        <f t="shared" si="20"/>
        <v>0</v>
      </c>
    </row>
    <row r="270" spans="2:13" ht="23.1" customHeight="1" x14ac:dyDescent="0.2">
      <c r="B270" s="64" t="s">
        <v>196</v>
      </c>
      <c r="C270" s="29">
        <v>1</v>
      </c>
      <c r="D270" s="29" t="s">
        <v>217</v>
      </c>
      <c r="E270" s="29" t="s">
        <v>27</v>
      </c>
      <c r="F270" s="29">
        <v>13</v>
      </c>
      <c r="G270" s="34" t="s">
        <v>28</v>
      </c>
      <c r="H270" s="81">
        <v>7.03</v>
      </c>
      <c r="I270" s="29" t="s">
        <v>22</v>
      </c>
      <c r="J270" s="66"/>
      <c r="K270" s="31">
        <f t="shared" si="19"/>
        <v>0</v>
      </c>
      <c r="L270" s="32">
        <v>12</v>
      </c>
      <c r="M270" s="33">
        <f t="shared" si="20"/>
        <v>0</v>
      </c>
    </row>
    <row r="271" spans="2:13" ht="23.1" customHeight="1" x14ac:dyDescent="0.2">
      <c r="B271" s="64" t="s">
        <v>196</v>
      </c>
      <c r="C271" s="29">
        <v>1</v>
      </c>
      <c r="D271" s="29" t="s">
        <v>217</v>
      </c>
      <c r="E271" s="29" t="s">
        <v>27</v>
      </c>
      <c r="F271" s="29">
        <v>14</v>
      </c>
      <c r="G271" s="34" t="s">
        <v>28</v>
      </c>
      <c r="H271" s="81">
        <v>7.03</v>
      </c>
      <c r="I271" s="29" t="s">
        <v>22</v>
      </c>
      <c r="J271" s="66"/>
      <c r="K271" s="31">
        <f t="shared" si="19"/>
        <v>0</v>
      </c>
      <c r="L271" s="32">
        <v>12</v>
      </c>
      <c r="M271" s="33">
        <f t="shared" si="20"/>
        <v>0</v>
      </c>
    </row>
    <row r="272" spans="2:13" ht="23.1" customHeight="1" x14ac:dyDescent="0.2">
      <c r="B272" s="64" t="s">
        <v>196</v>
      </c>
      <c r="C272" s="29">
        <v>1</v>
      </c>
      <c r="D272" s="29" t="s">
        <v>217</v>
      </c>
      <c r="E272" s="29" t="s">
        <v>27</v>
      </c>
      <c r="F272" s="29">
        <v>15</v>
      </c>
      <c r="G272" s="34" t="s">
        <v>28</v>
      </c>
      <c r="H272" s="81">
        <v>5.3</v>
      </c>
      <c r="I272" s="29" t="s">
        <v>22</v>
      </c>
      <c r="J272" s="66"/>
      <c r="K272" s="31">
        <f t="shared" si="19"/>
        <v>0</v>
      </c>
      <c r="L272" s="32">
        <v>12</v>
      </c>
      <c r="M272" s="33">
        <f t="shared" si="20"/>
        <v>0</v>
      </c>
    </row>
    <row r="273" spans="2:13" ht="23.1" customHeight="1" x14ac:dyDescent="0.2">
      <c r="B273" s="64" t="s">
        <v>196</v>
      </c>
      <c r="C273" s="29">
        <v>1</v>
      </c>
      <c r="D273" s="29" t="s">
        <v>217</v>
      </c>
      <c r="E273" s="29" t="s">
        <v>27</v>
      </c>
      <c r="F273" s="29">
        <v>16</v>
      </c>
      <c r="G273" s="34" t="s">
        <v>28</v>
      </c>
      <c r="H273" s="81">
        <v>3.5</v>
      </c>
      <c r="I273" s="29" t="s">
        <v>22</v>
      </c>
      <c r="J273" s="66"/>
      <c r="K273" s="31">
        <f t="shared" si="19"/>
        <v>0</v>
      </c>
      <c r="L273" s="32">
        <v>12</v>
      </c>
      <c r="M273" s="33">
        <f t="shared" si="20"/>
        <v>0</v>
      </c>
    </row>
    <row r="274" spans="2:13" ht="23.1" customHeight="1" x14ac:dyDescent="0.2">
      <c r="B274" s="64" t="s">
        <v>196</v>
      </c>
      <c r="C274" s="29">
        <v>1</v>
      </c>
      <c r="D274" s="29" t="s">
        <v>217</v>
      </c>
      <c r="E274" s="29" t="s">
        <v>27</v>
      </c>
      <c r="F274" s="29">
        <v>17</v>
      </c>
      <c r="G274" s="34" t="s">
        <v>28</v>
      </c>
      <c r="H274" s="81">
        <v>5.3</v>
      </c>
      <c r="I274" s="29" t="s">
        <v>22</v>
      </c>
      <c r="J274" s="66"/>
      <c r="K274" s="31">
        <f t="shared" si="19"/>
        <v>0</v>
      </c>
      <c r="L274" s="32">
        <v>12</v>
      </c>
      <c r="M274" s="33">
        <f t="shared" si="20"/>
        <v>0</v>
      </c>
    </row>
    <row r="275" spans="2:13" ht="23.1" customHeight="1" x14ac:dyDescent="0.2">
      <c r="B275" s="64" t="s">
        <v>196</v>
      </c>
      <c r="C275" s="29">
        <v>1</v>
      </c>
      <c r="D275" s="29" t="s">
        <v>217</v>
      </c>
      <c r="E275" s="29" t="s">
        <v>27</v>
      </c>
      <c r="F275" s="29">
        <v>18</v>
      </c>
      <c r="G275" s="34" t="s">
        <v>28</v>
      </c>
      <c r="H275" s="81">
        <v>3.5</v>
      </c>
      <c r="I275" s="29" t="s">
        <v>22</v>
      </c>
      <c r="J275" s="66"/>
      <c r="K275" s="31">
        <f t="shared" si="19"/>
        <v>0</v>
      </c>
      <c r="L275" s="32">
        <v>12</v>
      </c>
      <c r="M275" s="33">
        <f t="shared" si="20"/>
        <v>0</v>
      </c>
    </row>
    <row r="276" spans="2:13" ht="23.1" customHeight="1" x14ac:dyDescent="0.2">
      <c r="B276" s="64" t="s">
        <v>196</v>
      </c>
      <c r="C276" s="29">
        <v>1</v>
      </c>
      <c r="D276" s="29" t="s">
        <v>217</v>
      </c>
      <c r="E276" s="29" t="s">
        <v>27</v>
      </c>
      <c r="F276" s="29">
        <v>19</v>
      </c>
      <c r="G276" s="34" t="s">
        <v>28</v>
      </c>
      <c r="H276" s="81">
        <v>7.03</v>
      </c>
      <c r="I276" s="29" t="s">
        <v>22</v>
      </c>
      <c r="J276" s="66"/>
      <c r="K276" s="31">
        <f t="shared" si="19"/>
        <v>0</v>
      </c>
      <c r="L276" s="32">
        <v>12</v>
      </c>
      <c r="M276" s="33">
        <f t="shared" si="20"/>
        <v>0</v>
      </c>
    </row>
    <row r="277" spans="2:13" ht="23.1" customHeight="1" x14ac:dyDescent="0.2">
      <c r="B277" s="64" t="s">
        <v>196</v>
      </c>
      <c r="C277" s="29">
        <v>1</v>
      </c>
      <c r="D277" s="29"/>
      <c r="E277" s="29" t="s">
        <v>27</v>
      </c>
      <c r="F277" s="29">
        <v>20</v>
      </c>
      <c r="G277" s="34" t="s">
        <v>28</v>
      </c>
      <c r="H277" s="81">
        <v>5.3</v>
      </c>
      <c r="I277" s="29" t="s">
        <v>22</v>
      </c>
      <c r="J277" s="66"/>
      <c r="K277" s="31">
        <f t="shared" si="19"/>
        <v>0</v>
      </c>
      <c r="L277" s="32">
        <v>12</v>
      </c>
      <c r="M277" s="33">
        <f t="shared" si="20"/>
        <v>0</v>
      </c>
    </row>
    <row r="278" spans="2:13" ht="23.1" customHeight="1" x14ac:dyDescent="0.2">
      <c r="B278" s="64" t="s">
        <v>196</v>
      </c>
      <c r="C278" s="29">
        <v>1</v>
      </c>
      <c r="D278" s="29"/>
      <c r="E278" s="29" t="s">
        <v>27</v>
      </c>
      <c r="F278" s="29">
        <v>21</v>
      </c>
      <c r="G278" s="34" t="s">
        <v>28</v>
      </c>
      <c r="H278" s="81">
        <v>5.3</v>
      </c>
      <c r="I278" s="29" t="s">
        <v>22</v>
      </c>
      <c r="J278" s="66"/>
      <c r="K278" s="31">
        <f t="shared" si="19"/>
        <v>0</v>
      </c>
      <c r="L278" s="32">
        <v>12</v>
      </c>
      <c r="M278" s="33">
        <f t="shared" si="20"/>
        <v>0</v>
      </c>
    </row>
    <row r="279" spans="2:13" ht="23.1" customHeight="1" x14ac:dyDescent="0.2">
      <c r="B279" s="64" t="s">
        <v>196</v>
      </c>
      <c r="C279" s="29">
        <v>1</v>
      </c>
      <c r="D279" s="29"/>
      <c r="E279" s="29" t="s">
        <v>27</v>
      </c>
      <c r="F279" s="29">
        <v>22</v>
      </c>
      <c r="G279" s="34" t="s">
        <v>28</v>
      </c>
      <c r="H279" s="81">
        <v>5.3</v>
      </c>
      <c r="I279" s="29" t="s">
        <v>22</v>
      </c>
      <c r="J279" s="66"/>
      <c r="K279" s="31">
        <f t="shared" si="19"/>
        <v>0</v>
      </c>
      <c r="L279" s="32">
        <v>12</v>
      </c>
      <c r="M279" s="33">
        <f t="shared" si="20"/>
        <v>0</v>
      </c>
    </row>
    <row r="280" spans="2:13" ht="23.1" customHeight="1" x14ac:dyDescent="0.2">
      <c r="B280" s="64" t="s">
        <v>196</v>
      </c>
      <c r="C280" s="29">
        <v>1</v>
      </c>
      <c r="D280" s="29"/>
      <c r="E280" s="29" t="s">
        <v>27</v>
      </c>
      <c r="F280" s="29">
        <v>23</v>
      </c>
      <c r="G280" s="34" t="s">
        <v>28</v>
      </c>
      <c r="H280" s="81">
        <v>5.3</v>
      </c>
      <c r="I280" s="29" t="s">
        <v>22</v>
      </c>
      <c r="J280" s="66"/>
      <c r="K280" s="31">
        <f t="shared" si="19"/>
        <v>0</v>
      </c>
      <c r="L280" s="32">
        <v>12</v>
      </c>
      <c r="M280" s="33">
        <f t="shared" si="20"/>
        <v>0</v>
      </c>
    </row>
    <row r="281" spans="2:13" ht="23.1" customHeight="1" x14ac:dyDescent="0.2">
      <c r="B281" s="64" t="s">
        <v>196</v>
      </c>
      <c r="C281" s="29">
        <v>1</v>
      </c>
      <c r="D281" s="29"/>
      <c r="E281" s="29" t="s">
        <v>27</v>
      </c>
      <c r="F281" s="29">
        <v>24</v>
      </c>
      <c r="G281" s="34" t="s">
        <v>28</v>
      </c>
      <c r="H281" s="81">
        <v>5.3</v>
      </c>
      <c r="I281" s="29" t="s">
        <v>22</v>
      </c>
      <c r="J281" s="66"/>
      <c r="K281" s="31">
        <f t="shared" si="19"/>
        <v>0</v>
      </c>
      <c r="L281" s="32">
        <v>12</v>
      </c>
      <c r="M281" s="33">
        <f t="shared" si="20"/>
        <v>0</v>
      </c>
    </row>
    <row r="282" spans="2:13" ht="23.1" customHeight="1" x14ac:dyDescent="0.2">
      <c r="B282" s="64" t="s">
        <v>196</v>
      </c>
      <c r="C282" s="29">
        <v>1</v>
      </c>
      <c r="D282" s="29"/>
      <c r="E282" s="29" t="s">
        <v>27</v>
      </c>
      <c r="F282" s="29">
        <v>25</v>
      </c>
      <c r="G282" s="34" t="s">
        <v>28</v>
      </c>
      <c r="H282" s="81">
        <v>3.5</v>
      </c>
      <c r="I282" s="29" t="s">
        <v>22</v>
      </c>
      <c r="J282" s="66"/>
      <c r="K282" s="31">
        <f t="shared" si="19"/>
        <v>0</v>
      </c>
      <c r="L282" s="32">
        <v>12</v>
      </c>
      <c r="M282" s="33">
        <f t="shared" si="20"/>
        <v>0</v>
      </c>
    </row>
    <row r="283" spans="2:13" ht="23.1" customHeight="1" x14ac:dyDescent="0.2">
      <c r="B283" s="64" t="s">
        <v>196</v>
      </c>
      <c r="C283" s="29">
        <v>1</v>
      </c>
      <c r="D283" s="29"/>
      <c r="E283" s="29" t="s">
        <v>27</v>
      </c>
      <c r="F283" s="29">
        <v>26</v>
      </c>
      <c r="G283" s="34" t="s">
        <v>28</v>
      </c>
      <c r="H283" s="81">
        <v>5.3</v>
      </c>
      <c r="I283" s="29" t="s">
        <v>22</v>
      </c>
      <c r="J283" s="66"/>
      <c r="K283" s="31">
        <f t="shared" si="19"/>
        <v>0</v>
      </c>
      <c r="L283" s="32">
        <v>12</v>
      </c>
      <c r="M283" s="33">
        <f t="shared" si="20"/>
        <v>0</v>
      </c>
    </row>
    <row r="284" spans="2:13" ht="23.1" customHeight="1" x14ac:dyDescent="0.2">
      <c r="B284" s="64" t="s">
        <v>196</v>
      </c>
      <c r="C284" s="29">
        <v>1</v>
      </c>
      <c r="D284" s="29"/>
      <c r="E284" s="29" t="s">
        <v>27</v>
      </c>
      <c r="F284" s="29">
        <v>27</v>
      </c>
      <c r="G284" s="34" t="s">
        <v>28</v>
      </c>
      <c r="H284" s="81">
        <v>5.3</v>
      </c>
      <c r="I284" s="29" t="s">
        <v>22</v>
      </c>
      <c r="J284" s="66"/>
      <c r="K284" s="31">
        <f t="shared" si="19"/>
        <v>0</v>
      </c>
      <c r="L284" s="32">
        <v>12</v>
      </c>
      <c r="M284" s="33">
        <f t="shared" si="20"/>
        <v>0</v>
      </c>
    </row>
    <row r="285" spans="2:13" ht="23.1" customHeight="1" x14ac:dyDescent="0.2">
      <c r="B285" s="64" t="s">
        <v>196</v>
      </c>
      <c r="C285" s="29">
        <v>1</v>
      </c>
      <c r="D285" s="29" t="s">
        <v>217</v>
      </c>
      <c r="E285" s="29" t="s">
        <v>27</v>
      </c>
      <c r="F285" s="29">
        <v>28</v>
      </c>
      <c r="G285" s="34" t="s">
        <v>28</v>
      </c>
      <c r="H285" s="81">
        <v>5.3</v>
      </c>
      <c r="I285" s="29" t="s">
        <v>22</v>
      </c>
      <c r="J285" s="66"/>
      <c r="K285" s="31">
        <f t="shared" si="19"/>
        <v>0</v>
      </c>
      <c r="L285" s="32">
        <v>12</v>
      </c>
      <c r="M285" s="33">
        <f t="shared" si="20"/>
        <v>0</v>
      </c>
    </row>
    <row r="286" spans="2:13" ht="23.1" customHeight="1" x14ac:dyDescent="0.2">
      <c r="B286" s="64" t="s">
        <v>196</v>
      </c>
      <c r="C286" s="29">
        <v>1</v>
      </c>
      <c r="D286" s="29" t="s">
        <v>217</v>
      </c>
      <c r="E286" s="29" t="s">
        <v>27</v>
      </c>
      <c r="F286" s="29">
        <v>29</v>
      </c>
      <c r="G286" s="34" t="s">
        <v>28</v>
      </c>
      <c r="H286" s="81">
        <v>5.3</v>
      </c>
      <c r="I286" s="29" t="s">
        <v>22</v>
      </c>
      <c r="J286" s="66"/>
      <c r="K286" s="31">
        <f t="shared" si="19"/>
        <v>0</v>
      </c>
      <c r="L286" s="32">
        <v>12</v>
      </c>
      <c r="M286" s="33">
        <f t="shared" si="20"/>
        <v>0</v>
      </c>
    </row>
    <row r="287" spans="2:13" ht="23.1" customHeight="1" x14ac:dyDescent="0.2">
      <c r="B287" s="64" t="s">
        <v>196</v>
      </c>
      <c r="C287" s="29">
        <v>1</v>
      </c>
      <c r="D287" s="29" t="s">
        <v>217</v>
      </c>
      <c r="E287" s="29" t="s">
        <v>27</v>
      </c>
      <c r="F287" s="29">
        <v>30</v>
      </c>
      <c r="G287" s="34" t="s">
        <v>28</v>
      </c>
      <c r="H287" s="81">
        <v>5.3</v>
      </c>
      <c r="I287" s="29" t="s">
        <v>22</v>
      </c>
      <c r="J287" s="66"/>
      <c r="K287" s="31">
        <f t="shared" ref="K287:K314" si="21">IF((H287&lt;&gt;0),HLOOKUP(H287,$B$10:$M$11,2),0)</f>
        <v>0</v>
      </c>
      <c r="L287" s="32">
        <v>12</v>
      </c>
      <c r="M287" s="33">
        <f t="shared" si="20"/>
        <v>0</v>
      </c>
    </row>
    <row r="288" spans="2:13" ht="23.1" customHeight="1" x14ac:dyDescent="0.2">
      <c r="B288" s="64" t="s">
        <v>196</v>
      </c>
      <c r="C288" s="29">
        <v>1</v>
      </c>
      <c r="D288" s="29" t="s">
        <v>120</v>
      </c>
      <c r="E288" s="29"/>
      <c r="F288" s="29" t="s">
        <v>199</v>
      </c>
      <c r="G288" s="34" t="s">
        <v>28</v>
      </c>
      <c r="H288" s="81">
        <v>3.5</v>
      </c>
      <c r="I288" s="29" t="s">
        <v>22</v>
      </c>
      <c r="J288" s="66"/>
      <c r="K288" s="31">
        <f t="shared" si="21"/>
        <v>0</v>
      </c>
      <c r="L288" s="32">
        <v>12</v>
      </c>
      <c r="M288" s="33">
        <f t="shared" ref="M288:M314" si="22">L288*K288</f>
        <v>0</v>
      </c>
    </row>
    <row r="289" spans="2:13" ht="23.1" customHeight="1" x14ac:dyDescent="0.2">
      <c r="B289" s="64" t="s">
        <v>196</v>
      </c>
      <c r="C289" s="29">
        <v>1</v>
      </c>
      <c r="D289" s="29" t="s">
        <v>218</v>
      </c>
      <c r="E289" s="29"/>
      <c r="F289" s="29" t="s">
        <v>199</v>
      </c>
      <c r="G289" s="34" t="s">
        <v>28</v>
      </c>
      <c r="H289" s="81">
        <v>3.5</v>
      </c>
      <c r="I289" s="29" t="s">
        <v>22</v>
      </c>
      <c r="J289" s="66"/>
      <c r="K289" s="31">
        <f t="shared" si="21"/>
        <v>0</v>
      </c>
      <c r="L289" s="32">
        <v>12</v>
      </c>
      <c r="M289" s="33">
        <f t="shared" si="22"/>
        <v>0</v>
      </c>
    </row>
    <row r="290" spans="2:13" ht="23.1" customHeight="1" x14ac:dyDescent="0.2">
      <c r="B290" s="64" t="s">
        <v>196</v>
      </c>
      <c r="C290" s="29">
        <v>1</v>
      </c>
      <c r="D290" s="29" t="s">
        <v>141</v>
      </c>
      <c r="E290" s="29"/>
      <c r="F290" s="29" t="s">
        <v>199</v>
      </c>
      <c r="G290" s="34" t="s">
        <v>28</v>
      </c>
      <c r="H290" s="81">
        <v>7</v>
      </c>
      <c r="I290" s="29" t="s">
        <v>22</v>
      </c>
      <c r="J290" s="66"/>
      <c r="K290" s="31">
        <f t="shared" si="21"/>
        <v>0</v>
      </c>
      <c r="L290" s="32">
        <v>12</v>
      </c>
      <c r="M290" s="33">
        <f t="shared" si="22"/>
        <v>0</v>
      </c>
    </row>
    <row r="291" spans="2:13" ht="23.1" customHeight="1" x14ac:dyDescent="0.2">
      <c r="B291" s="64" t="s">
        <v>196</v>
      </c>
      <c r="C291" s="29">
        <v>1</v>
      </c>
      <c r="D291" s="29" t="s">
        <v>141</v>
      </c>
      <c r="E291" s="29"/>
      <c r="F291" s="29" t="s">
        <v>199</v>
      </c>
      <c r="G291" s="34" t="s">
        <v>28</v>
      </c>
      <c r="H291" s="81">
        <v>7</v>
      </c>
      <c r="I291" s="29" t="s">
        <v>22</v>
      </c>
      <c r="J291" s="66"/>
      <c r="K291" s="31">
        <f t="shared" si="21"/>
        <v>0</v>
      </c>
      <c r="L291" s="32">
        <v>12</v>
      </c>
      <c r="M291" s="33">
        <f t="shared" si="22"/>
        <v>0</v>
      </c>
    </row>
    <row r="292" spans="2:13" ht="23.1" customHeight="1" x14ac:dyDescent="0.2">
      <c r="B292" s="64" t="s">
        <v>196</v>
      </c>
      <c r="C292" s="29">
        <v>2</v>
      </c>
      <c r="D292" s="29"/>
      <c r="E292" s="29" t="s">
        <v>27</v>
      </c>
      <c r="F292" s="29">
        <v>0</v>
      </c>
      <c r="G292" s="34" t="s">
        <v>28</v>
      </c>
      <c r="H292" s="81">
        <v>5.3</v>
      </c>
      <c r="I292" s="29" t="s">
        <v>22</v>
      </c>
      <c r="J292" s="66"/>
      <c r="K292" s="31">
        <f t="shared" si="21"/>
        <v>0</v>
      </c>
      <c r="L292" s="32">
        <v>12</v>
      </c>
      <c r="M292" s="33">
        <f t="shared" si="22"/>
        <v>0</v>
      </c>
    </row>
    <row r="293" spans="2:13" ht="23.1" customHeight="1" x14ac:dyDescent="0.2">
      <c r="B293" s="64" t="s">
        <v>196</v>
      </c>
      <c r="C293" s="29">
        <v>2</v>
      </c>
      <c r="D293" s="29"/>
      <c r="E293" s="29" t="s">
        <v>27</v>
      </c>
      <c r="F293" s="29">
        <v>1</v>
      </c>
      <c r="G293" s="34" t="s">
        <v>28</v>
      </c>
      <c r="H293" s="81">
        <v>8.8000000000000007</v>
      </c>
      <c r="I293" s="29" t="s">
        <v>22</v>
      </c>
      <c r="J293" s="66"/>
      <c r="K293" s="31">
        <f t="shared" si="21"/>
        <v>0</v>
      </c>
      <c r="L293" s="32">
        <v>12</v>
      </c>
      <c r="M293" s="33">
        <f t="shared" si="22"/>
        <v>0</v>
      </c>
    </row>
    <row r="294" spans="2:13" ht="23.1" customHeight="1" x14ac:dyDescent="0.2">
      <c r="B294" s="64" t="s">
        <v>196</v>
      </c>
      <c r="C294" s="29">
        <v>2</v>
      </c>
      <c r="D294" s="29"/>
      <c r="E294" s="29" t="s">
        <v>27</v>
      </c>
      <c r="F294" s="29">
        <v>2</v>
      </c>
      <c r="G294" s="34" t="s">
        <v>28</v>
      </c>
      <c r="H294" s="81">
        <v>8.8000000000000007</v>
      </c>
      <c r="I294" s="29" t="s">
        <v>22</v>
      </c>
      <c r="J294" s="66"/>
      <c r="K294" s="31">
        <f t="shared" si="21"/>
        <v>0</v>
      </c>
      <c r="L294" s="32">
        <v>12</v>
      </c>
      <c r="M294" s="33">
        <f t="shared" si="22"/>
        <v>0</v>
      </c>
    </row>
    <row r="295" spans="2:13" ht="23.1" customHeight="1" x14ac:dyDescent="0.2">
      <c r="B295" s="64" t="s">
        <v>196</v>
      </c>
      <c r="C295" s="29">
        <v>2</v>
      </c>
      <c r="D295" s="29"/>
      <c r="E295" s="29" t="s">
        <v>27</v>
      </c>
      <c r="F295" s="29">
        <v>3</v>
      </c>
      <c r="G295" s="34" t="s">
        <v>28</v>
      </c>
      <c r="H295" s="81">
        <v>8.8000000000000007</v>
      </c>
      <c r="I295" s="29" t="s">
        <v>22</v>
      </c>
      <c r="J295" s="66"/>
      <c r="K295" s="31">
        <f t="shared" si="21"/>
        <v>0</v>
      </c>
      <c r="L295" s="32">
        <v>12</v>
      </c>
      <c r="M295" s="33">
        <f t="shared" si="22"/>
        <v>0</v>
      </c>
    </row>
    <row r="296" spans="2:13" ht="23.1" customHeight="1" x14ac:dyDescent="0.2">
      <c r="B296" s="64" t="s">
        <v>196</v>
      </c>
      <c r="C296" s="29">
        <v>2</v>
      </c>
      <c r="D296" s="29"/>
      <c r="E296" s="29" t="s">
        <v>27</v>
      </c>
      <c r="F296" s="29">
        <v>4</v>
      </c>
      <c r="G296" s="34" t="s">
        <v>28</v>
      </c>
      <c r="H296" s="81">
        <v>8.8000000000000007</v>
      </c>
      <c r="I296" s="29" t="s">
        <v>22</v>
      </c>
      <c r="J296" s="66"/>
      <c r="K296" s="31">
        <f t="shared" si="21"/>
        <v>0</v>
      </c>
      <c r="L296" s="32">
        <v>12</v>
      </c>
      <c r="M296" s="33">
        <f t="shared" si="22"/>
        <v>0</v>
      </c>
    </row>
    <row r="297" spans="2:13" ht="23.1" customHeight="1" x14ac:dyDescent="0.2">
      <c r="B297" s="64" t="s">
        <v>196</v>
      </c>
      <c r="C297" s="29">
        <v>2</v>
      </c>
      <c r="D297" s="29"/>
      <c r="E297" s="29" t="s">
        <v>27</v>
      </c>
      <c r="F297" s="29">
        <v>5</v>
      </c>
      <c r="G297" s="34" t="s">
        <v>28</v>
      </c>
      <c r="H297" s="81">
        <v>7.03</v>
      </c>
      <c r="I297" s="29" t="s">
        <v>22</v>
      </c>
      <c r="J297" s="66"/>
      <c r="K297" s="31">
        <f t="shared" si="21"/>
        <v>0</v>
      </c>
      <c r="L297" s="32">
        <v>12</v>
      </c>
      <c r="M297" s="33">
        <f t="shared" si="22"/>
        <v>0</v>
      </c>
    </row>
    <row r="298" spans="2:13" ht="23.1" customHeight="1" x14ac:dyDescent="0.2">
      <c r="B298" s="64" t="s">
        <v>196</v>
      </c>
      <c r="C298" s="29">
        <v>2</v>
      </c>
      <c r="D298" s="29"/>
      <c r="E298" s="29" t="s">
        <v>27</v>
      </c>
      <c r="F298" s="29">
        <v>6</v>
      </c>
      <c r="G298" s="34" t="s">
        <v>28</v>
      </c>
      <c r="H298" s="81">
        <v>8.8000000000000007</v>
      </c>
      <c r="I298" s="29" t="s">
        <v>22</v>
      </c>
      <c r="J298" s="66"/>
      <c r="K298" s="31">
        <f t="shared" si="21"/>
        <v>0</v>
      </c>
      <c r="L298" s="32">
        <v>12</v>
      </c>
      <c r="M298" s="33">
        <f t="shared" si="22"/>
        <v>0</v>
      </c>
    </row>
    <row r="299" spans="2:13" ht="23.1" customHeight="1" x14ac:dyDescent="0.2">
      <c r="B299" s="64" t="s">
        <v>196</v>
      </c>
      <c r="C299" s="29">
        <v>2</v>
      </c>
      <c r="D299" s="29"/>
      <c r="E299" s="29" t="s">
        <v>27</v>
      </c>
      <c r="F299" s="29">
        <v>7</v>
      </c>
      <c r="G299" s="34" t="s">
        <v>28</v>
      </c>
      <c r="H299" s="81">
        <v>5.3</v>
      </c>
      <c r="I299" s="29" t="s">
        <v>22</v>
      </c>
      <c r="J299" s="66"/>
      <c r="K299" s="31">
        <f t="shared" si="21"/>
        <v>0</v>
      </c>
      <c r="L299" s="32">
        <v>12</v>
      </c>
      <c r="M299" s="33">
        <f t="shared" si="22"/>
        <v>0</v>
      </c>
    </row>
    <row r="300" spans="2:13" ht="23.1" customHeight="1" x14ac:dyDescent="0.2">
      <c r="B300" s="64" t="s">
        <v>196</v>
      </c>
      <c r="C300" s="29">
        <v>2</v>
      </c>
      <c r="D300" s="29"/>
      <c r="E300" s="29" t="s">
        <v>27</v>
      </c>
      <c r="F300" s="29">
        <v>8</v>
      </c>
      <c r="G300" s="34" t="s">
        <v>28</v>
      </c>
      <c r="H300" s="81">
        <v>5.3</v>
      </c>
      <c r="I300" s="29" t="s">
        <v>22</v>
      </c>
      <c r="J300" s="66"/>
      <c r="K300" s="31">
        <f t="shared" si="21"/>
        <v>0</v>
      </c>
      <c r="L300" s="32">
        <v>12</v>
      </c>
      <c r="M300" s="33">
        <f t="shared" si="22"/>
        <v>0</v>
      </c>
    </row>
    <row r="301" spans="2:13" ht="23.1" customHeight="1" x14ac:dyDescent="0.2">
      <c r="B301" s="64" t="s">
        <v>196</v>
      </c>
      <c r="C301" s="29">
        <v>2</v>
      </c>
      <c r="D301" s="29"/>
      <c r="E301" s="29" t="s">
        <v>27</v>
      </c>
      <c r="F301" s="29">
        <v>9</v>
      </c>
      <c r="G301" s="34" t="s">
        <v>28</v>
      </c>
      <c r="H301" s="81">
        <v>5.3</v>
      </c>
      <c r="I301" s="29" t="s">
        <v>22</v>
      </c>
      <c r="J301" s="66"/>
      <c r="K301" s="31">
        <f t="shared" si="21"/>
        <v>0</v>
      </c>
      <c r="L301" s="32">
        <v>12</v>
      </c>
      <c r="M301" s="33">
        <f t="shared" si="22"/>
        <v>0</v>
      </c>
    </row>
    <row r="302" spans="2:13" ht="23.1" customHeight="1" x14ac:dyDescent="0.2">
      <c r="B302" s="64" t="s">
        <v>196</v>
      </c>
      <c r="C302" s="29">
        <v>2</v>
      </c>
      <c r="D302" s="29"/>
      <c r="E302" s="29" t="s">
        <v>27</v>
      </c>
      <c r="F302" s="29">
        <v>10</v>
      </c>
      <c r="G302" s="34" t="s">
        <v>28</v>
      </c>
      <c r="H302" s="81">
        <v>8.8000000000000007</v>
      </c>
      <c r="I302" s="29" t="s">
        <v>22</v>
      </c>
      <c r="J302" s="66"/>
      <c r="K302" s="31">
        <f t="shared" si="21"/>
        <v>0</v>
      </c>
      <c r="L302" s="32">
        <v>12</v>
      </c>
      <c r="M302" s="33">
        <f t="shared" si="22"/>
        <v>0</v>
      </c>
    </row>
    <row r="303" spans="2:13" ht="23.1" customHeight="1" x14ac:dyDescent="0.2">
      <c r="B303" s="64" t="s">
        <v>196</v>
      </c>
      <c r="C303" s="29">
        <v>2</v>
      </c>
      <c r="D303" s="29"/>
      <c r="E303" s="29" t="s">
        <v>27</v>
      </c>
      <c r="F303" s="29">
        <v>11</v>
      </c>
      <c r="G303" s="34" t="s">
        <v>28</v>
      </c>
      <c r="H303" s="81">
        <v>8.8000000000000007</v>
      </c>
      <c r="I303" s="29" t="s">
        <v>22</v>
      </c>
      <c r="J303" s="66"/>
      <c r="K303" s="31">
        <f t="shared" si="21"/>
        <v>0</v>
      </c>
      <c r="L303" s="32">
        <v>12</v>
      </c>
      <c r="M303" s="33">
        <f t="shared" si="22"/>
        <v>0</v>
      </c>
    </row>
    <row r="304" spans="2:13" ht="23.1" customHeight="1" x14ac:dyDescent="0.2">
      <c r="B304" s="64" t="s">
        <v>196</v>
      </c>
      <c r="C304" s="29">
        <v>2</v>
      </c>
      <c r="D304" s="29"/>
      <c r="E304" s="29" t="s">
        <v>27</v>
      </c>
      <c r="F304" s="29">
        <v>12</v>
      </c>
      <c r="G304" s="34" t="s">
        <v>28</v>
      </c>
      <c r="H304" s="81">
        <v>7.03</v>
      </c>
      <c r="I304" s="29" t="s">
        <v>22</v>
      </c>
      <c r="J304" s="66"/>
      <c r="K304" s="31">
        <f t="shared" si="21"/>
        <v>0</v>
      </c>
      <c r="L304" s="32">
        <v>12</v>
      </c>
      <c r="M304" s="33">
        <f t="shared" si="22"/>
        <v>0</v>
      </c>
    </row>
    <row r="305" spans="2:13" ht="23.1" customHeight="1" x14ac:dyDescent="0.2">
      <c r="B305" s="64" t="s">
        <v>196</v>
      </c>
      <c r="C305" s="29">
        <v>2</v>
      </c>
      <c r="D305" s="29"/>
      <c r="E305" s="29" t="s">
        <v>27</v>
      </c>
      <c r="F305" s="29">
        <v>13</v>
      </c>
      <c r="G305" s="34" t="s">
        <v>28</v>
      </c>
      <c r="H305" s="81">
        <v>5.3</v>
      </c>
      <c r="I305" s="29" t="s">
        <v>22</v>
      </c>
      <c r="J305" s="66"/>
      <c r="K305" s="31">
        <f t="shared" si="21"/>
        <v>0</v>
      </c>
      <c r="L305" s="32">
        <v>12</v>
      </c>
      <c r="M305" s="33">
        <f t="shared" si="22"/>
        <v>0</v>
      </c>
    </row>
    <row r="306" spans="2:13" ht="23.1" customHeight="1" x14ac:dyDescent="0.2">
      <c r="B306" s="64" t="s">
        <v>196</v>
      </c>
      <c r="C306" s="29">
        <v>2</v>
      </c>
      <c r="D306" s="29"/>
      <c r="E306" s="29" t="s">
        <v>27</v>
      </c>
      <c r="F306" s="29">
        <v>14</v>
      </c>
      <c r="G306" s="34" t="s">
        <v>28</v>
      </c>
      <c r="H306" s="81">
        <v>5.3</v>
      </c>
      <c r="I306" s="29" t="s">
        <v>22</v>
      </c>
      <c r="J306" s="66"/>
      <c r="K306" s="31">
        <f t="shared" si="21"/>
        <v>0</v>
      </c>
      <c r="L306" s="32">
        <v>12</v>
      </c>
      <c r="M306" s="33">
        <f t="shared" si="22"/>
        <v>0</v>
      </c>
    </row>
    <row r="307" spans="2:13" ht="23.1" customHeight="1" x14ac:dyDescent="0.2">
      <c r="B307" s="64" t="s">
        <v>196</v>
      </c>
      <c r="C307" s="29">
        <v>2</v>
      </c>
      <c r="D307" s="29"/>
      <c r="E307" s="29" t="s">
        <v>27</v>
      </c>
      <c r="F307" s="29">
        <v>15</v>
      </c>
      <c r="G307" s="34" t="s">
        <v>28</v>
      </c>
      <c r="H307" s="81">
        <v>8.8000000000000007</v>
      </c>
      <c r="I307" s="29" t="s">
        <v>22</v>
      </c>
      <c r="J307" s="66"/>
      <c r="K307" s="31">
        <f t="shared" si="21"/>
        <v>0</v>
      </c>
      <c r="L307" s="32">
        <v>12</v>
      </c>
      <c r="M307" s="33">
        <f t="shared" si="22"/>
        <v>0</v>
      </c>
    </row>
    <row r="308" spans="2:13" ht="23.1" customHeight="1" x14ac:dyDescent="0.2">
      <c r="B308" s="64" t="s">
        <v>196</v>
      </c>
      <c r="C308" s="29">
        <v>2</v>
      </c>
      <c r="D308" s="29"/>
      <c r="E308" s="29" t="s">
        <v>27</v>
      </c>
      <c r="F308" s="29">
        <v>16</v>
      </c>
      <c r="G308" s="34" t="s">
        <v>28</v>
      </c>
      <c r="H308" s="81">
        <v>8.8000000000000007</v>
      </c>
      <c r="I308" s="29" t="s">
        <v>22</v>
      </c>
      <c r="J308" s="66"/>
      <c r="K308" s="31">
        <f t="shared" si="21"/>
        <v>0</v>
      </c>
      <c r="L308" s="32">
        <v>12</v>
      </c>
      <c r="M308" s="33">
        <f t="shared" si="22"/>
        <v>0</v>
      </c>
    </row>
    <row r="309" spans="2:13" ht="23.1" customHeight="1" x14ac:dyDescent="0.2">
      <c r="B309" s="64" t="s">
        <v>196</v>
      </c>
      <c r="C309" s="29">
        <v>2</v>
      </c>
      <c r="D309" s="29"/>
      <c r="E309" s="29" t="s">
        <v>27</v>
      </c>
      <c r="F309" s="29">
        <v>17</v>
      </c>
      <c r="G309" s="34" t="s">
        <v>28</v>
      </c>
      <c r="H309" s="81">
        <v>5.3</v>
      </c>
      <c r="I309" s="29" t="s">
        <v>22</v>
      </c>
      <c r="J309" s="66"/>
      <c r="K309" s="31">
        <f t="shared" si="21"/>
        <v>0</v>
      </c>
      <c r="L309" s="32">
        <v>12</v>
      </c>
      <c r="M309" s="33">
        <f t="shared" si="22"/>
        <v>0</v>
      </c>
    </row>
    <row r="310" spans="2:13" ht="23.1" customHeight="1" x14ac:dyDescent="0.2">
      <c r="B310" s="64" t="s">
        <v>196</v>
      </c>
      <c r="C310" s="29">
        <v>2</v>
      </c>
      <c r="D310" s="29"/>
      <c r="E310" s="29" t="s">
        <v>27</v>
      </c>
      <c r="F310" s="29">
        <v>18</v>
      </c>
      <c r="G310" s="34" t="s">
        <v>28</v>
      </c>
      <c r="H310" s="81">
        <v>3.5</v>
      </c>
      <c r="I310" s="29" t="s">
        <v>22</v>
      </c>
      <c r="J310" s="66"/>
      <c r="K310" s="31">
        <f t="shared" si="21"/>
        <v>0</v>
      </c>
      <c r="L310" s="32">
        <v>12</v>
      </c>
      <c r="M310" s="33">
        <f t="shared" si="22"/>
        <v>0</v>
      </c>
    </row>
    <row r="311" spans="2:13" ht="23.1" customHeight="1" x14ac:dyDescent="0.2">
      <c r="B311" s="64" t="s">
        <v>196</v>
      </c>
      <c r="C311" s="29">
        <v>2</v>
      </c>
      <c r="D311" s="29"/>
      <c r="E311" s="29" t="s">
        <v>27</v>
      </c>
      <c r="F311" s="29">
        <v>19</v>
      </c>
      <c r="G311" s="34" t="s">
        <v>28</v>
      </c>
      <c r="H311" s="81">
        <v>3.5</v>
      </c>
      <c r="I311" s="29" t="s">
        <v>22</v>
      </c>
      <c r="J311" s="66"/>
      <c r="K311" s="31">
        <f t="shared" si="21"/>
        <v>0</v>
      </c>
      <c r="L311" s="32">
        <v>12</v>
      </c>
      <c r="M311" s="33">
        <f t="shared" si="22"/>
        <v>0</v>
      </c>
    </row>
    <row r="312" spans="2:13" ht="23.1" customHeight="1" x14ac:dyDescent="0.2">
      <c r="B312" s="64" t="s">
        <v>196</v>
      </c>
      <c r="C312" s="29">
        <v>2</v>
      </c>
      <c r="D312" s="29"/>
      <c r="E312" s="29" t="s">
        <v>119</v>
      </c>
      <c r="F312" s="29">
        <v>20</v>
      </c>
      <c r="G312" s="34" t="s">
        <v>28</v>
      </c>
      <c r="H312" s="81">
        <v>7</v>
      </c>
      <c r="I312" s="29" t="s">
        <v>22</v>
      </c>
      <c r="J312" s="66"/>
      <c r="K312" s="31">
        <f t="shared" si="21"/>
        <v>0</v>
      </c>
      <c r="L312" s="32">
        <v>12</v>
      </c>
      <c r="M312" s="33">
        <f t="shared" si="22"/>
        <v>0</v>
      </c>
    </row>
    <row r="313" spans="2:13" ht="23.1" customHeight="1" x14ac:dyDescent="0.2">
      <c r="B313" s="64" t="s">
        <v>196</v>
      </c>
      <c r="C313" s="29">
        <v>2</v>
      </c>
      <c r="D313" s="29"/>
      <c r="E313" s="29" t="s">
        <v>27</v>
      </c>
      <c r="F313" s="29">
        <v>21</v>
      </c>
      <c r="G313" s="34" t="s">
        <v>28</v>
      </c>
      <c r="H313" s="81">
        <v>5.3</v>
      </c>
      <c r="I313" s="29" t="s">
        <v>22</v>
      </c>
      <c r="J313" s="66"/>
      <c r="K313" s="31">
        <f t="shared" si="21"/>
        <v>0</v>
      </c>
      <c r="L313" s="32">
        <v>12</v>
      </c>
      <c r="M313" s="33">
        <f t="shared" si="22"/>
        <v>0</v>
      </c>
    </row>
    <row r="314" spans="2:13" ht="23.1" customHeight="1" x14ac:dyDescent="0.2">
      <c r="B314" s="64" t="s">
        <v>196</v>
      </c>
      <c r="C314" s="29">
        <v>2</v>
      </c>
      <c r="D314" s="29"/>
      <c r="E314" s="29" t="s">
        <v>27</v>
      </c>
      <c r="F314" s="29">
        <v>22</v>
      </c>
      <c r="G314" s="34" t="s">
        <v>28</v>
      </c>
      <c r="H314" s="81">
        <v>5.3</v>
      </c>
      <c r="I314" s="29" t="s">
        <v>22</v>
      </c>
      <c r="J314" s="66"/>
      <c r="K314" s="31">
        <f t="shared" si="21"/>
        <v>0</v>
      </c>
      <c r="L314" s="32">
        <v>12</v>
      </c>
      <c r="M314" s="33">
        <f t="shared" si="22"/>
        <v>0</v>
      </c>
    </row>
    <row r="315" spans="2:13" ht="13.5" thickBot="1" x14ac:dyDescent="0.25">
      <c r="C315" s="2"/>
      <c r="D315" s="2"/>
      <c r="E315" s="2"/>
      <c r="F315" s="2"/>
      <c r="G315" s="2"/>
      <c r="H315" s="2"/>
      <c r="I315" s="2"/>
    </row>
    <row r="316" spans="2:13" ht="27.75" customHeight="1" thickBot="1" x14ac:dyDescent="0.25">
      <c r="H316" s="58">
        <f>SUM(H223:H314)</f>
        <v>628.03999999999962</v>
      </c>
      <c r="J316" s="59">
        <f>B221</f>
        <v>11</v>
      </c>
      <c r="K316" s="60">
        <f>SUM(K223:K314)</f>
        <v>0</v>
      </c>
      <c r="L316" s="61">
        <f>MEDIAN(L223:L314)</f>
        <v>12</v>
      </c>
      <c r="M316" s="60">
        <f>SUM(M223:M314)</f>
        <v>0</v>
      </c>
    </row>
    <row r="317" spans="2:13" ht="13.5" thickBot="1" x14ac:dyDescent="0.25">
      <c r="C317" s="2"/>
      <c r="D317" s="2"/>
      <c r="E317" s="2"/>
      <c r="F317" s="2"/>
      <c r="G317" s="2"/>
      <c r="H317" s="2"/>
      <c r="I317" s="2"/>
    </row>
    <row r="318" spans="2:13" ht="42" customHeight="1" thickBot="1" x14ac:dyDescent="0.25">
      <c r="B318" s="18">
        <v>12</v>
      </c>
      <c r="C318" s="155" t="s">
        <v>436</v>
      </c>
      <c r="D318" s="156"/>
      <c r="E318" s="156"/>
      <c r="F318" s="156"/>
      <c r="G318" s="156"/>
      <c r="H318" s="156"/>
      <c r="I318" s="156"/>
      <c r="J318" s="157"/>
      <c r="K318" s="157"/>
      <c r="L318" s="157"/>
      <c r="M318" s="158"/>
    </row>
    <row r="319" spans="2:13" ht="60.75" thickBot="1" x14ac:dyDescent="0.25">
      <c r="B319" s="20" t="s">
        <v>6</v>
      </c>
      <c r="C319" s="20" t="s">
        <v>7</v>
      </c>
      <c r="D319" s="20" t="s">
        <v>8</v>
      </c>
      <c r="E319" s="20" t="s">
        <v>9</v>
      </c>
      <c r="F319" s="20" t="s">
        <v>10</v>
      </c>
      <c r="G319" s="20" t="s">
        <v>11</v>
      </c>
      <c r="H319" s="20" t="s">
        <v>219</v>
      </c>
      <c r="I319" s="20" t="s">
        <v>13</v>
      </c>
      <c r="J319" s="62"/>
      <c r="K319" s="63" t="s">
        <v>14</v>
      </c>
      <c r="L319" s="20" t="s">
        <v>15</v>
      </c>
      <c r="M319" s="63" t="s">
        <v>16</v>
      </c>
    </row>
    <row r="320" spans="2:13" ht="23.1" customHeight="1" x14ac:dyDescent="0.2">
      <c r="B320" s="64" t="s">
        <v>220</v>
      </c>
      <c r="C320" s="64" t="s">
        <v>89</v>
      </c>
      <c r="D320" s="64" t="s">
        <v>84</v>
      </c>
      <c r="E320" s="64" t="s">
        <v>27</v>
      </c>
      <c r="F320" s="64">
        <v>1</v>
      </c>
      <c r="G320" s="65" t="s">
        <v>28</v>
      </c>
      <c r="H320" s="26">
        <v>3.52</v>
      </c>
      <c r="I320" s="26" t="s">
        <v>22</v>
      </c>
      <c r="J320" s="66"/>
      <c r="K320" s="31">
        <f t="shared" ref="K320:K322" si="23">IF((H320&lt;&gt;0),HLOOKUP(H320,$B$10:$M$11,2),0)</f>
        <v>0</v>
      </c>
      <c r="L320" s="32">
        <v>3</v>
      </c>
      <c r="M320" s="33">
        <f>L320*K320</f>
        <v>0</v>
      </c>
    </row>
    <row r="321" spans="2:13" ht="23.1" customHeight="1" x14ac:dyDescent="0.2">
      <c r="B321" s="64" t="s">
        <v>220</v>
      </c>
      <c r="C321" s="67" t="s">
        <v>89</v>
      </c>
      <c r="D321" s="67" t="s">
        <v>92</v>
      </c>
      <c r="E321" s="67" t="s">
        <v>27</v>
      </c>
      <c r="F321" s="67">
        <v>2</v>
      </c>
      <c r="G321" s="68" t="s">
        <v>28</v>
      </c>
      <c r="H321" s="29">
        <v>5.28</v>
      </c>
      <c r="I321" s="29" t="s">
        <v>22</v>
      </c>
      <c r="J321" s="66"/>
      <c r="K321" s="31">
        <f t="shared" si="23"/>
        <v>0</v>
      </c>
      <c r="L321" s="32">
        <v>3</v>
      </c>
      <c r="M321" s="33">
        <f t="shared" ref="M321:M322" si="24">L321*K321</f>
        <v>0</v>
      </c>
    </row>
    <row r="322" spans="2:13" ht="23.1" customHeight="1" x14ac:dyDescent="0.2">
      <c r="B322" s="64" t="s">
        <v>220</v>
      </c>
      <c r="C322" s="67" t="s">
        <v>89</v>
      </c>
      <c r="D322" s="67" t="s">
        <v>221</v>
      </c>
      <c r="E322" s="67" t="s">
        <v>27</v>
      </c>
      <c r="F322" s="67">
        <v>3</v>
      </c>
      <c r="G322" s="68" t="s">
        <v>28</v>
      </c>
      <c r="H322" s="29">
        <v>5.28</v>
      </c>
      <c r="I322" s="29" t="s">
        <v>22</v>
      </c>
      <c r="J322" s="66"/>
      <c r="K322" s="31">
        <f t="shared" si="23"/>
        <v>0</v>
      </c>
      <c r="L322" s="32">
        <v>3</v>
      </c>
      <c r="M322" s="33">
        <f t="shared" si="24"/>
        <v>0</v>
      </c>
    </row>
    <row r="323" spans="2:13" ht="13.5" thickBot="1" x14ac:dyDescent="0.25">
      <c r="C323" s="2"/>
      <c r="D323" s="2"/>
      <c r="E323" s="2"/>
      <c r="F323" s="2"/>
      <c r="G323" s="2"/>
      <c r="H323" s="2"/>
      <c r="I323" s="2"/>
    </row>
    <row r="324" spans="2:13" ht="27.75" customHeight="1" thickBot="1" x14ac:dyDescent="0.25">
      <c r="H324" s="58">
        <f>SUM(H320:H322)</f>
        <v>14.080000000000002</v>
      </c>
      <c r="J324" s="59">
        <f>B318</f>
        <v>12</v>
      </c>
      <c r="K324" s="60">
        <f>SUM(K320:K322)</f>
        <v>0</v>
      </c>
      <c r="L324" s="61">
        <f>MEDIAN(L320:L322)</f>
        <v>3</v>
      </c>
      <c r="M324" s="60">
        <f>SUM(M320:M322)</f>
        <v>0</v>
      </c>
    </row>
    <row r="325" spans="2:13" ht="13.5" thickBot="1" x14ac:dyDescent="0.25">
      <c r="C325" s="2"/>
      <c r="D325" s="2"/>
      <c r="E325" s="2"/>
      <c r="F325" s="2"/>
      <c r="G325" s="2"/>
      <c r="H325" s="2"/>
      <c r="I325" s="2"/>
    </row>
    <row r="326" spans="2:13" ht="42" customHeight="1" thickBot="1" x14ac:dyDescent="0.25">
      <c r="B326" s="18">
        <v>13</v>
      </c>
      <c r="C326" s="155" t="s">
        <v>437</v>
      </c>
      <c r="D326" s="156"/>
      <c r="E326" s="156"/>
      <c r="F326" s="156"/>
      <c r="G326" s="156"/>
      <c r="H326" s="156"/>
      <c r="I326" s="156"/>
      <c r="J326" s="157"/>
      <c r="K326" s="157"/>
      <c r="L326" s="157"/>
      <c r="M326" s="158"/>
    </row>
    <row r="327" spans="2:13" ht="60.75" thickBot="1" x14ac:dyDescent="0.25">
      <c r="B327" s="20" t="s">
        <v>6</v>
      </c>
      <c r="C327" s="20" t="s">
        <v>7</v>
      </c>
      <c r="D327" s="20" t="s">
        <v>8</v>
      </c>
      <c r="E327" s="20" t="s">
        <v>9</v>
      </c>
      <c r="F327" s="20" t="s">
        <v>10</v>
      </c>
      <c r="G327" s="20" t="s">
        <v>11</v>
      </c>
      <c r="H327" s="20" t="s">
        <v>222</v>
      </c>
      <c r="I327" s="20" t="s">
        <v>13</v>
      </c>
      <c r="J327" s="62"/>
      <c r="K327" s="63" t="s">
        <v>14</v>
      </c>
      <c r="L327" s="20" t="s">
        <v>15</v>
      </c>
      <c r="M327" s="63" t="s">
        <v>16</v>
      </c>
    </row>
    <row r="328" spans="2:13" ht="23.1" customHeight="1" x14ac:dyDescent="0.2">
      <c r="B328" s="64" t="s">
        <v>223</v>
      </c>
      <c r="C328" s="64" t="s">
        <v>89</v>
      </c>
      <c r="D328" s="64" t="s">
        <v>224</v>
      </c>
      <c r="E328" s="64" t="s">
        <v>27</v>
      </c>
      <c r="F328" s="64">
        <v>1</v>
      </c>
      <c r="G328" s="65" t="s">
        <v>28</v>
      </c>
      <c r="H328" s="28">
        <v>14</v>
      </c>
      <c r="I328" s="26" t="s">
        <v>22</v>
      </c>
      <c r="J328" s="66"/>
      <c r="K328" s="31">
        <f t="shared" ref="K328:K330" si="25">IF((H328&lt;&gt;0),HLOOKUP(H328,$B$10:$M$11,2),0)</f>
        <v>0</v>
      </c>
      <c r="L328" s="32">
        <v>4</v>
      </c>
      <c r="M328" s="33">
        <f>L328*K328</f>
        <v>0</v>
      </c>
    </row>
    <row r="329" spans="2:13" ht="23.1" customHeight="1" x14ac:dyDescent="0.2">
      <c r="B329" s="67" t="s">
        <v>223</v>
      </c>
      <c r="C329" s="67" t="s">
        <v>89</v>
      </c>
      <c r="D329" s="67" t="s">
        <v>224</v>
      </c>
      <c r="E329" s="67" t="s">
        <v>27</v>
      </c>
      <c r="F329" s="67">
        <v>2</v>
      </c>
      <c r="G329" s="68" t="s">
        <v>28</v>
      </c>
      <c r="H329" s="35">
        <v>14</v>
      </c>
      <c r="I329" s="29" t="s">
        <v>22</v>
      </c>
      <c r="J329" s="66"/>
      <c r="K329" s="31">
        <f t="shared" si="25"/>
        <v>0</v>
      </c>
      <c r="L329" s="32">
        <v>4</v>
      </c>
      <c r="M329" s="33">
        <f t="shared" ref="M329:M330" si="26">L329*K329</f>
        <v>0</v>
      </c>
    </row>
    <row r="330" spans="2:13" ht="23.1" customHeight="1" x14ac:dyDescent="0.2">
      <c r="B330" s="67" t="s">
        <v>223</v>
      </c>
      <c r="C330" s="67" t="s">
        <v>104</v>
      </c>
      <c r="D330" s="67" t="s">
        <v>225</v>
      </c>
      <c r="E330" s="67" t="s">
        <v>27</v>
      </c>
      <c r="F330" s="67" t="s">
        <v>199</v>
      </c>
      <c r="G330" s="68" t="s">
        <v>28</v>
      </c>
      <c r="H330" s="35">
        <v>4</v>
      </c>
      <c r="I330" s="29" t="s">
        <v>22</v>
      </c>
      <c r="J330" s="66"/>
      <c r="K330" s="31">
        <f t="shared" si="25"/>
        <v>0</v>
      </c>
      <c r="L330" s="32">
        <v>4</v>
      </c>
      <c r="M330" s="33">
        <f t="shared" si="26"/>
        <v>0</v>
      </c>
    </row>
    <row r="331" spans="2:13" ht="13.5" thickBot="1" x14ac:dyDescent="0.25">
      <c r="C331" s="2"/>
      <c r="D331" s="2"/>
      <c r="E331" s="2"/>
      <c r="F331" s="2"/>
      <c r="G331" s="2"/>
      <c r="H331" s="2"/>
      <c r="I331" s="2"/>
    </row>
    <row r="332" spans="2:13" ht="27.75" customHeight="1" thickBot="1" x14ac:dyDescent="0.25">
      <c r="H332" s="58">
        <f>SUM(H328:H330)</f>
        <v>32</v>
      </c>
      <c r="J332" s="59">
        <f>B326</f>
        <v>13</v>
      </c>
      <c r="K332" s="60">
        <f>SUM(K328:K330)</f>
        <v>0</v>
      </c>
      <c r="L332" s="61">
        <f>MEDIAN(L328:L330)</f>
        <v>4</v>
      </c>
      <c r="M332" s="60">
        <f>SUM(M328:M330)</f>
        <v>0</v>
      </c>
    </row>
    <row r="333" spans="2:13" ht="13.5" thickBot="1" x14ac:dyDescent="0.25">
      <c r="C333" s="2"/>
      <c r="D333" s="2"/>
      <c r="E333" s="2"/>
      <c r="F333" s="2"/>
      <c r="G333" s="2"/>
      <c r="H333" s="2"/>
      <c r="I333" s="2"/>
    </row>
    <row r="334" spans="2:13" ht="42" customHeight="1" thickBot="1" x14ac:dyDescent="0.25">
      <c r="B334" s="18">
        <v>14</v>
      </c>
      <c r="C334" s="147" t="s">
        <v>438</v>
      </c>
      <c r="D334" s="148"/>
      <c r="E334" s="148"/>
      <c r="F334" s="148"/>
      <c r="G334" s="148"/>
      <c r="H334" s="148"/>
      <c r="I334" s="148"/>
      <c r="J334" s="149"/>
      <c r="K334" s="149"/>
      <c r="L334" s="149"/>
      <c r="M334" s="150"/>
    </row>
    <row r="335" spans="2:13" ht="60.75" thickBot="1" x14ac:dyDescent="0.25">
      <c r="B335" s="20" t="s">
        <v>6</v>
      </c>
      <c r="C335" s="20" t="s">
        <v>7</v>
      </c>
      <c r="D335" s="20" t="s">
        <v>8</v>
      </c>
      <c r="E335" s="20" t="s">
        <v>9</v>
      </c>
      <c r="F335" s="20" t="s">
        <v>10</v>
      </c>
      <c r="G335" s="20" t="s">
        <v>11</v>
      </c>
      <c r="H335" s="20" t="s">
        <v>222</v>
      </c>
      <c r="I335" s="20" t="s">
        <v>13</v>
      </c>
      <c r="J335" s="62"/>
      <c r="K335" s="63" t="s">
        <v>14</v>
      </c>
      <c r="L335" s="20" t="s">
        <v>15</v>
      </c>
      <c r="M335" s="63" t="s">
        <v>16</v>
      </c>
    </row>
    <row r="336" spans="2:13" ht="23.1" customHeight="1" x14ac:dyDescent="0.2">
      <c r="B336" s="26" t="s">
        <v>226</v>
      </c>
      <c r="C336" s="26">
        <v>1</v>
      </c>
      <c r="D336" s="26" t="s">
        <v>227</v>
      </c>
      <c r="E336" s="26" t="s">
        <v>77</v>
      </c>
      <c r="F336" s="26">
        <v>1</v>
      </c>
      <c r="G336" s="27" t="s">
        <v>228</v>
      </c>
      <c r="H336" s="28">
        <v>7.3</v>
      </c>
      <c r="I336" s="26" t="s">
        <v>38</v>
      </c>
      <c r="J336" s="66"/>
      <c r="K336" s="31">
        <f t="shared" ref="K336:K348" si="27">IF((H336&lt;&gt;0),HLOOKUP(H336,$B$10:$M$11,2),0)</f>
        <v>0</v>
      </c>
      <c r="L336" s="32">
        <v>4</v>
      </c>
      <c r="M336" s="33">
        <f>L336*K336</f>
        <v>0</v>
      </c>
    </row>
    <row r="337" spans="2:13" ht="23.1" customHeight="1" x14ac:dyDescent="0.2">
      <c r="B337" s="29" t="s">
        <v>226</v>
      </c>
      <c r="C337" s="29">
        <v>1</v>
      </c>
      <c r="D337" s="29" t="s">
        <v>229</v>
      </c>
      <c r="E337" s="29" t="s">
        <v>77</v>
      </c>
      <c r="F337" s="29">
        <v>2</v>
      </c>
      <c r="G337" s="27" t="s">
        <v>228</v>
      </c>
      <c r="H337" s="35">
        <v>2.8</v>
      </c>
      <c r="I337" s="29" t="s">
        <v>38</v>
      </c>
      <c r="J337" s="66"/>
      <c r="K337" s="31">
        <f t="shared" si="27"/>
        <v>0</v>
      </c>
      <c r="L337" s="32">
        <v>4</v>
      </c>
      <c r="M337" s="33">
        <f t="shared" ref="M337:M348" si="28">L337*K337</f>
        <v>0</v>
      </c>
    </row>
    <row r="338" spans="2:13" ht="23.1" customHeight="1" x14ac:dyDescent="0.2">
      <c r="B338" s="29" t="s">
        <v>226</v>
      </c>
      <c r="C338" s="29">
        <v>1</v>
      </c>
      <c r="D338" s="29" t="s">
        <v>230</v>
      </c>
      <c r="E338" s="29" t="s">
        <v>77</v>
      </c>
      <c r="F338" s="29">
        <v>3</v>
      </c>
      <c r="G338" s="27" t="s">
        <v>228</v>
      </c>
      <c r="H338" s="35">
        <v>3.5</v>
      </c>
      <c r="I338" s="29" t="s">
        <v>38</v>
      </c>
      <c r="J338" s="66"/>
      <c r="K338" s="31">
        <f t="shared" si="27"/>
        <v>0</v>
      </c>
      <c r="L338" s="32">
        <v>4</v>
      </c>
      <c r="M338" s="33">
        <f t="shared" si="28"/>
        <v>0</v>
      </c>
    </row>
    <row r="339" spans="2:13" ht="23.1" customHeight="1" x14ac:dyDescent="0.2">
      <c r="B339" s="29" t="s">
        <v>226</v>
      </c>
      <c r="C339" s="29">
        <v>1</v>
      </c>
      <c r="D339" s="29" t="s">
        <v>231</v>
      </c>
      <c r="E339" s="29" t="s">
        <v>77</v>
      </c>
      <c r="F339" s="29">
        <v>4</v>
      </c>
      <c r="G339" s="27" t="s">
        <v>228</v>
      </c>
      <c r="H339" s="35">
        <v>2.8</v>
      </c>
      <c r="I339" s="29" t="s">
        <v>38</v>
      </c>
      <c r="J339" s="66"/>
      <c r="K339" s="31">
        <f t="shared" si="27"/>
        <v>0</v>
      </c>
      <c r="L339" s="32">
        <v>4</v>
      </c>
      <c r="M339" s="33">
        <f t="shared" si="28"/>
        <v>0</v>
      </c>
    </row>
    <row r="340" spans="2:13" ht="23.1" customHeight="1" x14ac:dyDescent="0.2">
      <c r="B340" s="29" t="s">
        <v>226</v>
      </c>
      <c r="C340" s="29">
        <v>1</v>
      </c>
      <c r="D340" s="29" t="s">
        <v>227</v>
      </c>
      <c r="E340" s="29" t="s">
        <v>77</v>
      </c>
      <c r="F340" s="29">
        <v>5</v>
      </c>
      <c r="G340" s="27" t="s">
        <v>228</v>
      </c>
      <c r="H340" s="28">
        <v>7.3</v>
      </c>
      <c r="I340" s="29" t="s">
        <v>38</v>
      </c>
      <c r="J340" s="66"/>
      <c r="K340" s="31">
        <f t="shared" si="27"/>
        <v>0</v>
      </c>
      <c r="L340" s="32">
        <v>4</v>
      </c>
      <c r="M340" s="33">
        <f t="shared" si="28"/>
        <v>0</v>
      </c>
    </row>
    <row r="341" spans="2:13" ht="23.1" customHeight="1" x14ac:dyDescent="0.2">
      <c r="B341" s="29" t="s">
        <v>226</v>
      </c>
      <c r="C341" s="29">
        <v>1</v>
      </c>
      <c r="D341" s="29" t="s">
        <v>227</v>
      </c>
      <c r="E341" s="29" t="s">
        <v>77</v>
      </c>
      <c r="F341" s="29">
        <v>6</v>
      </c>
      <c r="G341" s="27" t="s">
        <v>228</v>
      </c>
      <c r="H341" s="35">
        <v>4.5</v>
      </c>
      <c r="I341" s="29" t="s">
        <v>38</v>
      </c>
      <c r="J341" s="66"/>
      <c r="K341" s="31">
        <f t="shared" si="27"/>
        <v>0</v>
      </c>
      <c r="L341" s="32">
        <v>4</v>
      </c>
      <c r="M341" s="33">
        <f t="shared" si="28"/>
        <v>0</v>
      </c>
    </row>
    <row r="342" spans="2:13" ht="23.1" customHeight="1" x14ac:dyDescent="0.2">
      <c r="B342" s="29" t="s">
        <v>226</v>
      </c>
      <c r="C342" s="29">
        <v>1</v>
      </c>
      <c r="D342" s="29" t="s">
        <v>232</v>
      </c>
      <c r="E342" s="29" t="s">
        <v>77</v>
      </c>
      <c r="F342" s="29">
        <v>7</v>
      </c>
      <c r="G342" s="27" t="s">
        <v>228</v>
      </c>
      <c r="H342" s="35">
        <v>7.3</v>
      </c>
      <c r="I342" s="29" t="s">
        <v>38</v>
      </c>
      <c r="J342" s="66"/>
      <c r="K342" s="31">
        <f t="shared" si="27"/>
        <v>0</v>
      </c>
      <c r="L342" s="32">
        <v>4</v>
      </c>
      <c r="M342" s="33">
        <f t="shared" si="28"/>
        <v>0</v>
      </c>
    </row>
    <row r="343" spans="2:13" ht="23.1" customHeight="1" x14ac:dyDescent="0.2">
      <c r="B343" s="29" t="s">
        <v>226</v>
      </c>
      <c r="C343" s="29">
        <v>1</v>
      </c>
      <c r="D343" s="29" t="s">
        <v>181</v>
      </c>
      <c r="E343" s="29" t="s">
        <v>77</v>
      </c>
      <c r="F343" s="29">
        <v>8</v>
      </c>
      <c r="G343" s="27" t="s">
        <v>228</v>
      </c>
      <c r="H343" s="35">
        <v>7.3</v>
      </c>
      <c r="I343" s="29" t="s">
        <v>38</v>
      </c>
      <c r="J343" s="66"/>
      <c r="K343" s="31">
        <f t="shared" si="27"/>
        <v>0</v>
      </c>
      <c r="L343" s="32">
        <v>4</v>
      </c>
      <c r="M343" s="33">
        <f t="shared" si="28"/>
        <v>0</v>
      </c>
    </row>
    <row r="344" spans="2:13" ht="23.1" customHeight="1" x14ac:dyDescent="0.2">
      <c r="B344" s="29" t="s">
        <v>226</v>
      </c>
      <c r="C344" s="29">
        <v>1</v>
      </c>
      <c r="D344" s="29" t="s">
        <v>96</v>
      </c>
      <c r="E344" s="29" t="s">
        <v>77</v>
      </c>
      <c r="F344" s="29">
        <v>9</v>
      </c>
      <c r="G344" s="27" t="s">
        <v>228</v>
      </c>
      <c r="H344" s="35">
        <v>3.5</v>
      </c>
      <c r="I344" s="29" t="s">
        <v>38</v>
      </c>
      <c r="J344" s="66"/>
      <c r="K344" s="31">
        <f t="shared" si="27"/>
        <v>0</v>
      </c>
      <c r="L344" s="32">
        <v>4</v>
      </c>
      <c r="M344" s="33">
        <f t="shared" si="28"/>
        <v>0</v>
      </c>
    </row>
    <row r="345" spans="2:13" ht="23.1" customHeight="1" x14ac:dyDescent="0.2">
      <c r="B345" s="29" t="s">
        <v>226</v>
      </c>
      <c r="C345" s="29">
        <v>1</v>
      </c>
      <c r="D345" s="29" t="s">
        <v>233</v>
      </c>
      <c r="E345" s="29" t="s">
        <v>77</v>
      </c>
      <c r="F345" s="34" t="s">
        <v>234</v>
      </c>
      <c r="G345" s="27" t="s">
        <v>228</v>
      </c>
      <c r="H345" s="35"/>
      <c r="I345" s="29" t="s">
        <v>38</v>
      </c>
      <c r="J345" s="66"/>
      <c r="K345" s="37"/>
      <c r="L345" s="38"/>
      <c r="M345" s="39"/>
    </row>
    <row r="346" spans="2:13" ht="23.1" customHeight="1" x14ac:dyDescent="0.2">
      <c r="B346" s="29" t="s">
        <v>226</v>
      </c>
      <c r="C346" s="29">
        <v>1</v>
      </c>
      <c r="D346" s="29" t="s">
        <v>235</v>
      </c>
      <c r="E346" s="29" t="s">
        <v>119</v>
      </c>
      <c r="F346" s="29">
        <v>10</v>
      </c>
      <c r="G346" s="34" t="s">
        <v>28</v>
      </c>
      <c r="H346" s="35">
        <v>7</v>
      </c>
      <c r="I346" s="29" t="s">
        <v>22</v>
      </c>
      <c r="J346" s="66"/>
      <c r="K346" s="31">
        <f t="shared" si="27"/>
        <v>0</v>
      </c>
      <c r="L346" s="32">
        <v>4</v>
      </c>
      <c r="M346" s="33">
        <f t="shared" si="28"/>
        <v>0</v>
      </c>
    </row>
    <row r="347" spans="2:13" ht="23.1" customHeight="1" x14ac:dyDescent="0.2">
      <c r="B347" s="29" t="s">
        <v>226</v>
      </c>
      <c r="C347" s="29">
        <v>1</v>
      </c>
      <c r="D347" s="29" t="s">
        <v>235</v>
      </c>
      <c r="E347" s="29" t="s">
        <v>119</v>
      </c>
      <c r="F347" s="29">
        <v>11</v>
      </c>
      <c r="G347" s="34" t="s">
        <v>28</v>
      </c>
      <c r="H347" s="35">
        <v>7</v>
      </c>
      <c r="I347" s="29" t="s">
        <v>22</v>
      </c>
      <c r="J347" s="66"/>
      <c r="K347" s="31">
        <f t="shared" si="27"/>
        <v>0</v>
      </c>
      <c r="L347" s="32">
        <v>4</v>
      </c>
      <c r="M347" s="33">
        <f t="shared" si="28"/>
        <v>0</v>
      </c>
    </row>
    <row r="348" spans="2:13" ht="23.1" customHeight="1" x14ac:dyDescent="0.2">
      <c r="B348" s="29" t="s">
        <v>226</v>
      </c>
      <c r="C348" s="29">
        <v>1</v>
      </c>
      <c r="D348" s="29" t="s">
        <v>236</v>
      </c>
      <c r="E348" s="29" t="s">
        <v>119</v>
      </c>
      <c r="F348" s="29">
        <v>12</v>
      </c>
      <c r="G348" s="34" t="s">
        <v>28</v>
      </c>
      <c r="H348" s="35">
        <v>3.5</v>
      </c>
      <c r="I348" s="29" t="s">
        <v>22</v>
      </c>
      <c r="J348" s="66"/>
      <c r="K348" s="31">
        <f t="shared" si="27"/>
        <v>0</v>
      </c>
      <c r="L348" s="32">
        <v>4</v>
      </c>
      <c r="M348" s="33">
        <f t="shared" si="28"/>
        <v>0</v>
      </c>
    </row>
    <row r="349" spans="2:13" ht="13.5" thickBot="1" x14ac:dyDescent="0.25"/>
    <row r="350" spans="2:13" ht="27.75" customHeight="1" thickBot="1" x14ac:dyDescent="0.25">
      <c r="H350" s="58">
        <f>SUM(H336:H348)</f>
        <v>63.8</v>
      </c>
      <c r="J350" s="59">
        <f>B334</f>
        <v>14</v>
      </c>
      <c r="K350" s="60">
        <f>SUM(K336:K348)</f>
        <v>0</v>
      </c>
      <c r="L350" s="61">
        <f>MEDIAN(L336:L348)</f>
        <v>4</v>
      </c>
      <c r="M350" s="60">
        <f>SUM(M336:M348)</f>
        <v>0</v>
      </c>
    </row>
    <row r="351" spans="2:13" ht="13.5" thickBot="1" x14ac:dyDescent="0.25"/>
    <row r="352" spans="2:13" ht="42" customHeight="1" thickBot="1" x14ac:dyDescent="0.25">
      <c r="B352" s="18">
        <v>15</v>
      </c>
      <c r="C352" s="147" t="s">
        <v>439</v>
      </c>
      <c r="D352" s="148"/>
      <c r="E352" s="148"/>
      <c r="F352" s="148"/>
      <c r="G352" s="148"/>
      <c r="H352" s="148"/>
      <c r="I352" s="148"/>
      <c r="J352" s="149"/>
      <c r="K352" s="149"/>
      <c r="L352" s="149"/>
      <c r="M352" s="150"/>
    </row>
    <row r="353" spans="2:13" ht="60.75" thickBot="1" x14ac:dyDescent="0.25">
      <c r="B353" s="20" t="s">
        <v>6</v>
      </c>
      <c r="C353" s="20" t="s">
        <v>7</v>
      </c>
      <c r="D353" s="20" t="s">
        <v>9</v>
      </c>
      <c r="E353" s="20" t="s">
        <v>237</v>
      </c>
      <c r="F353" s="20" t="s">
        <v>10</v>
      </c>
      <c r="G353" s="20" t="s">
        <v>11</v>
      </c>
      <c r="H353" s="20" t="s">
        <v>222</v>
      </c>
      <c r="I353" s="20" t="s">
        <v>13</v>
      </c>
      <c r="J353" s="62"/>
      <c r="K353" s="63" t="s">
        <v>14</v>
      </c>
      <c r="L353" s="20" t="s">
        <v>15</v>
      </c>
      <c r="M353" s="63" t="s">
        <v>16</v>
      </c>
    </row>
    <row r="354" spans="2:13" ht="23.1" customHeight="1" x14ac:dyDescent="0.2">
      <c r="B354" s="26" t="s">
        <v>238</v>
      </c>
      <c r="C354" s="26">
        <v>1</v>
      </c>
      <c r="D354" s="26" t="s">
        <v>239</v>
      </c>
      <c r="E354" s="26" t="s">
        <v>240</v>
      </c>
      <c r="F354" s="26">
        <v>1</v>
      </c>
      <c r="G354" s="27" t="s">
        <v>34</v>
      </c>
      <c r="H354" s="28">
        <v>7.3</v>
      </c>
      <c r="I354" s="26" t="s">
        <v>29</v>
      </c>
      <c r="J354" s="66"/>
      <c r="K354" s="31">
        <f t="shared" ref="K354:K367" si="29">IF((H354&lt;&gt;0),HLOOKUP(H354,$B$10:$M$11,2),0)</f>
        <v>0</v>
      </c>
      <c r="L354" s="32">
        <v>12</v>
      </c>
      <c r="M354" s="33">
        <f>L354*K354</f>
        <v>0</v>
      </c>
    </row>
    <row r="355" spans="2:13" ht="23.1" customHeight="1" x14ac:dyDescent="0.2">
      <c r="B355" s="29" t="s">
        <v>238</v>
      </c>
      <c r="C355" s="29">
        <v>1</v>
      </c>
      <c r="D355" s="29" t="s">
        <v>239</v>
      </c>
      <c r="E355" s="29" t="s">
        <v>240</v>
      </c>
      <c r="F355" s="29">
        <v>2</v>
      </c>
      <c r="G355" s="27" t="s">
        <v>34</v>
      </c>
      <c r="H355" s="35">
        <v>5.6</v>
      </c>
      <c r="I355" s="29" t="s">
        <v>29</v>
      </c>
      <c r="J355" s="66"/>
      <c r="K355" s="31">
        <f t="shared" si="29"/>
        <v>0</v>
      </c>
      <c r="L355" s="32">
        <v>12</v>
      </c>
      <c r="M355" s="33">
        <f t="shared" ref="M355:M410" si="30">L355*K355</f>
        <v>0</v>
      </c>
    </row>
    <row r="356" spans="2:13" ht="23.1" customHeight="1" x14ac:dyDescent="0.2">
      <c r="B356" s="29" t="s">
        <v>238</v>
      </c>
      <c r="C356" s="29">
        <v>1</v>
      </c>
      <c r="D356" s="29" t="s">
        <v>239</v>
      </c>
      <c r="E356" s="29" t="s">
        <v>240</v>
      </c>
      <c r="F356" s="29">
        <v>3</v>
      </c>
      <c r="G356" s="27" t="s">
        <v>34</v>
      </c>
      <c r="H356" s="35">
        <v>5.6</v>
      </c>
      <c r="I356" s="29" t="s">
        <v>29</v>
      </c>
      <c r="J356" s="66"/>
      <c r="K356" s="31">
        <f t="shared" si="29"/>
        <v>0</v>
      </c>
      <c r="L356" s="32">
        <v>12</v>
      </c>
      <c r="M356" s="33">
        <f t="shared" si="30"/>
        <v>0</v>
      </c>
    </row>
    <row r="357" spans="2:13" ht="23.1" customHeight="1" x14ac:dyDescent="0.2">
      <c r="B357" s="29" t="s">
        <v>238</v>
      </c>
      <c r="C357" s="29">
        <v>1</v>
      </c>
      <c r="D357" s="29" t="s">
        <v>239</v>
      </c>
      <c r="E357" s="29" t="s">
        <v>240</v>
      </c>
      <c r="F357" s="29">
        <v>4</v>
      </c>
      <c r="G357" s="27" t="s">
        <v>34</v>
      </c>
      <c r="H357" s="35">
        <v>5.6</v>
      </c>
      <c r="I357" s="29" t="s">
        <v>29</v>
      </c>
      <c r="J357" s="66"/>
      <c r="K357" s="31">
        <f t="shared" si="29"/>
        <v>0</v>
      </c>
      <c r="L357" s="32">
        <v>12</v>
      </c>
      <c r="M357" s="33">
        <f t="shared" si="30"/>
        <v>0</v>
      </c>
    </row>
    <row r="358" spans="2:13" ht="23.1" customHeight="1" x14ac:dyDescent="0.2">
      <c r="B358" s="29" t="s">
        <v>238</v>
      </c>
      <c r="C358" s="29">
        <v>1</v>
      </c>
      <c r="D358" s="29" t="s">
        <v>239</v>
      </c>
      <c r="E358" s="29" t="s">
        <v>240</v>
      </c>
      <c r="F358" s="29">
        <v>5</v>
      </c>
      <c r="G358" s="27" t="s">
        <v>34</v>
      </c>
      <c r="H358" s="35">
        <v>5.6</v>
      </c>
      <c r="I358" s="29" t="s">
        <v>29</v>
      </c>
      <c r="J358" s="66"/>
      <c r="K358" s="31">
        <f t="shared" si="29"/>
        <v>0</v>
      </c>
      <c r="L358" s="32">
        <v>12</v>
      </c>
      <c r="M358" s="33">
        <f t="shared" si="30"/>
        <v>0</v>
      </c>
    </row>
    <row r="359" spans="2:13" ht="23.1" customHeight="1" x14ac:dyDescent="0.2">
      <c r="B359" s="29" t="s">
        <v>238</v>
      </c>
      <c r="C359" s="29">
        <v>1</v>
      </c>
      <c r="D359" s="29" t="s">
        <v>239</v>
      </c>
      <c r="E359" s="29" t="s">
        <v>240</v>
      </c>
      <c r="F359" s="29">
        <v>7</v>
      </c>
      <c r="G359" s="27" t="s">
        <v>34</v>
      </c>
      <c r="H359" s="35">
        <v>5.6</v>
      </c>
      <c r="I359" s="29" t="s">
        <v>29</v>
      </c>
      <c r="J359" s="66"/>
      <c r="K359" s="31">
        <f t="shared" si="29"/>
        <v>0</v>
      </c>
      <c r="L359" s="32">
        <v>12</v>
      </c>
      <c r="M359" s="33">
        <f t="shared" si="30"/>
        <v>0</v>
      </c>
    </row>
    <row r="360" spans="2:13" ht="23.1" customHeight="1" x14ac:dyDescent="0.2">
      <c r="B360" s="29" t="s">
        <v>238</v>
      </c>
      <c r="C360" s="29">
        <v>1</v>
      </c>
      <c r="D360" s="29" t="s">
        <v>239</v>
      </c>
      <c r="E360" s="29" t="s">
        <v>240</v>
      </c>
      <c r="F360" s="29">
        <v>9</v>
      </c>
      <c r="G360" s="27" t="s">
        <v>34</v>
      </c>
      <c r="H360" s="35">
        <v>5.6</v>
      </c>
      <c r="I360" s="29" t="s">
        <v>29</v>
      </c>
      <c r="J360" s="66"/>
      <c r="K360" s="31">
        <f t="shared" si="29"/>
        <v>0</v>
      </c>
      <c r="L360" s="32">
        <v>12</v>
      </c>
      <c r="M360" s="33">
        <f t="shared" si="30"/>
        <v>0</v>
      </c>
    </row>
    <row r="361" spans="2:13" ht="23.1" customHeight="1" x14ac:dyDescent="0.2">
      <c r="B361" s="29" t="s">
        <v>238</v>
      </c>
      <c r="C361" s="29">
        <v>1</v>
      </c>
      <c r="D361" s="29" t="s">
        <v>239</v>
      </c>
      <c r="E361" s="29" t="s">
        <v>240</v>
      </c>
      <c r="F361" s="29">
        <v>10</v>
      </c>
      <c r="G361" s="27" t="s">
        <v>34</v>
      </c>
      <c r="H361" s="35">
        <v>7.3</v>
      </c>
      <c r="I361" s="29" t="s">
        <v>29</v>
      </c>
      <c r="J361" s="66"/>
      <c r="K361" s="31">
        <f t="shared" si="29"/>
        <v>0</v>
      </c>
      <c r="L361" s="32">
        <v>12</v>
      </c>
      <c r="M361" s="33">
        <f t="shared" si="30"/>
        <v>0</v>
      </c>
    </row>
    <row r="362" spans="2:13" ht="23.1" customHeight="1" x14ac:dyDescent="0.2">
      <c r="B362" s="29" t="s">
        <v>238</v>
      </c>
      <c r="C362" s="29">
        <v>1</v>
      </c>
      <c r="D362" s="29" t="s">
        <v>239</v>
      </c>
      <c r="E362" s="29" t="s">
        <v>240</v>
      </c>
      <c r="F362" s="29">
        <v>11</v>
      </c>
      <c r="G362" s="27" t="s">
        <v>34</v>
      </c>
      <c r="H362" s="35">
        <v>7.3</v>
      </c>
      <c r="I362" s="29" t="s">
        <v>29</v>
      </c>
      <c r="J362" s="66"/>
      <c r="K362" s="31">
        <f t="shared" si="29"/>
        <v>0</v>
      </c>
      <c r="L362" s="32">
        <v>12</v>
      </c>
      <c r="M362" s="33">
        <f t="shared" si="30"/>
        <v>0</v>
      </c>
    </row>
    <row r="363" spans="2:13" ht="23.1" customHeight="1" x14ac:dyDescent="0.2">
      <c r="B363" s="29" t="s">
        <v>238</v>
      </c>
      <c r="C363" s="29">
        <v>1</v>
      </c>
      <c r="D363" s="29" t="s">
        <v>239</v>
      </c>
      <c r="E363" s="29" t="s">
        <v>240</v>
      </c>
      <c r="F363" s="29">
        <v>12</v>
      </c>
      <c r="G363" s="27" t="s">
        <v>34</v>
      </c>
      <c r="H363" s="35">
        <v>5.6</v>
      </c>
      <c r="I363" s="29" t="s">
        <v>29</v>
      </c>
      <c r="J363" s="66"/>
      <c r="K363" s="31">
        <f t="shared" si="29"/>
        <v>0</v>
      </c>
      <c r="L363" s="32">
        <v>12</v>
      </c>
      <c r="M363" s="33">
        <f t="shared" si="30"/>
        <v>0</v>
      </c>
    </row>
    <row r="364" spans="2:13" ht="23.1" customHeight="1" x14ac:dyDescent="0.2">
      <c r="B364" s="29" t="s">
        <v>238</v>
      </c>
      <c r="C364" s="29">
        <v>1</v>
      </c>
      <c r="D364" s="29" t="s">
        <v>239</v>
      </c>
      <c r="E364" s="29" t="s">
        <v>240</v>
      </c>
      <c r="F364" s="29">
        <v>13</v>
      </c>
      <c r="G364" s="27" t="s">
        <v>34</v>
      </c>
      <c r="H364" s="35">
        <v>5.6</v>
      </c>
      <c r="I364" s="29" t="s">
        <v>29</v>
      </c>
      <c r="J364" s="66"/>
      <c r="K364" s="31">
        <f t="shared" si="29"/>
        <v>0</v>
      </c>
      <c r="L364" s="32">
        <v>12</v>
      </c>
      <c r="M364" s="33">
        <f t="shared" si="30"/>
        <v>0</v>
      </c>
    </row>
    <row r="365" spans="2:13" ht="23.1" customHeight="1" x14ac:dyDescent="0.2">
      <c r="B365" s="29" t="s">
        <v>238</v>
      </c>
      <c r="C365" s="29">
        <v>1</v>
      </c>
      <c r="D365" s="29" t="s">
        <v>239</v>
      </c>
      <c r="E365" s="29" t="s">
        <v>240</v>
      </c>
      <c r="F365" s="29">
        <v>14</v>
      </c>
      <c r="G365" s="27" t="s">
        <v>34</v>
      </c>
      <c r="H365" s="35">
        <v>5.6</v>
      </c>
      <c r="I365" s="29" t="s">
        <v>29</v>
      </c>
      <c r="J365" s="66"/>
      <c r="K365" s="31">
        <f t="shared" si="29"/>
        <v>0</v>
      </c>
      <c r="L365" s="32">
        <v>12</v>
      </c>
      <c r="M365" s="33">
        <f t="shared" si="30"/>
        <v>0</v>
      </c>
    </row>
    <row r="366" spans="2:13" ht="23.1" customHeight="1" x14ac:dyDescent="0.2">
      <c r="B366" s="29" t="s">
        <v>238</v>
      </c>
      <c r="C366" s="29">
        <v>1</v>
      </c>
      <c r="D366" s="29" t="s">
        <v>239</v>
      </c>
      <c r="E366" s="29" t="s">
        <v>240</v>
      </c>
      <c r="F366" s="29">
        <v>15</v>
      </c>
      <c r="G366" s="27" t="s">
        <v>34</v>
      </c>
      <c r="H366" s="35">
        <v>5.6</v>
      </c>
      <c r="I366" s="29" t="s">
        <v>29</v>
      </c>
      <c r="J366" s="66"/>
      <c r="K366" s="31">
        <f t="shared" si="29"/>
        <v>0</v>
      </c>
      <c r="L366" s="32">
        <v>12</v>
      </c>
      <c r="M366" s="33">
        <f t="shared" si="30"/>
        <v>0</v>
      </c>
    </row>
    <row r="367" spans="2:13" ht="23.1" customHeight="1" x14ac:dyDescent="0.2">
      <c r="B367" s="29" t="s">
        <v>238</v>
      </c>
      <c r="C367" s="29">
        <v>1</v>
      </c>
      <c r="D367" s="29" t="s">
        <v>239</v>
      </c>
      <c r="E367" s="29" t="s">
        <v>240</v>
      </c>
      <c r="F367" s="29">
        <v>16</v>
      </c>
      <c r="G367" s="27" t="s">
        <v>34</v>
      </c>
      <c r="H367" s="35">
        <v>5.6</v>
      </c>
      <c r="I367" s="29" t="s">
        <v>29</v>
      </c>
      <c r="J367" s="66"/>
      <c r="K367" s="31">
        <f t="shared" si="29"/>
        <v>0</v>
      </c>
      <c r="L367" s="32">
        <v>12</v>
      </c>
      <c r="M367" s="33">
        <f t="shared" si="30"/>
        <v>0</v>
      </c>
    </row>
    <row r="368" spans="2:13" ht="23.1" customHeight="1" x14ac:dyDescent="0.2">
      <c r="B368" s="29" t="s">
        <v>238</v>
      </c>
      <c r="C368" s="29">
        <v>1</v>
      </c>
      <c r="D368" s="29" t="s">
        <v>239</v>
      </c>
      <c r="E368" s="29" t="s">
        <v>241</v>
      </c>
      <c r="F368" s="34" t="s">
        <v>242</v>
      </c>
      <c r="G368" s="27" t="s">
        <v>34</v>
      </c>
      <c r="H368" s="35"/>
      <c r="I368" s="29" t="s">
        <v>29</v>
      </c>
      <c r="J368" s="66"/>
      <c r="K368" s="70"/>
      <c r="L368" s="71"/>
      <c r="M368" s="72"/>
    </row>
    <row r="369" spans="2:13" ht="23.1" customHeight="1" x14ac:dyDescent="0.2">
      <c r="B369" s="29" t="s">
        <v>238</v>
      </c>
      <c r="C369" s="29">
        <v>1</v>
      </c>
      <c r="D369" s="29" t="s">
        <v>239</v>
      </c>
      <c r="E369" s="29" t="s">
        <v>241</v>
      </c>
      <c r="F369" s="34" t="s">
        <v>243</v>
      </c>
      <c r="G369" s="27" t="s">
        <v>34</v>
      </c>
      <c r="H369" s="35"/>
      <c r="I369" s="29" t="s">
        <v>29</v>
      </c>
      <c r="J369" s="66"/>
      <c r="K369" s="82"/>
      <c r="L369" s="56"/>
      <c r="M369" s="57"/>
    </row>
    <row r="370" spans="2:13" ht="23.1" customHeight="1" x14ac:dyDescent="0.2">
      <c r="B370" s="29" t="s">
        <v>238</v>
      </c>
      <c r="C370" s="29">
        <v>1</v>
      </c>
      <c r="D370" s="29" t="s">
        <v>239</v>
      </c>
      <c r="E370" s="29" t="s">
        <v>241</v>
      </c>
      <c r="F370" s="34" t="s">
        <v>244</v>
      </c>
      <c r="G370" s="27" t="s">
        <v>34</v>
      </c>
      <c r="H370" s="35"/>
      <c r="I370" s="29" t="s">
        <v>29</v>
      </c>
      <c r="J370" s="66"/>
      <c r="K370" s="82"/>
      <c r="L370" s="56"/>
      <c r="M370" s="57"/>
    </row>
    <row r="371" spans="2:13" ht="23.1" customHeight="1" x14ac:dyDescent="0.2">
      <c r="B371" s="29" t="s">
        <v>238</v>
      </c>
      <c r="C371" s="29">
        <v>1</v>
      </c>
      <c r="D371" s="29" t="s">
        <v>239</v>
      </c>
      <c r="E371" s="29" t="s">
        <v>241</v>
      </c>
      <c r="F371" s="34" t="s">
        <v>245</v>
      </c>
      <c r="G371" s="27" t="s">
        <v>34</v>
      </c>
      <c r="H371" s="35"/>
      <c r="I371" s="29" t="s">
        <v>29</v>
      </c>
      <c r="J371" s="66"/>
      <c r="K371" s="82"/>
      <c r="L371" s="56"/>
      <c r="M371" s="57"/>
    </row>
    <row r="372" spans="2:13" ht="23.1" customHeight="1" x14ac:dyDescent="0.2">
      <c r="B372" s="29" t="s">
        <v>238</v>
      </c>
      <c r="C372" s="29">
        <v>1</v>
      </c>
      <c r="D372" s="29" t="s">
        <v>239</v>
      </c>
      <c r="E372" s="29" t="s">
        <v>241</v>
      </c>
      <c r="F372" s="34" t="s">
        <v>246</v>
      </c>
      <c r="G372" s="27" t="s">
        <v>34</v>
      </c>
      <c r="H372" s="35"/>
      <c r="I372" s="29" t="s">
        <v>29</v>
      </c>
      <c r="J372" s="66"/>
      <c r="K372" s="82"/>
      <c r="L372" s="56"/>
      <c r="M372" s="57"/>
    </row>
    <row r="373" spans="2:13" ht="23.1" customHeight="1" x14ac:dyDescent="0.2">
      <c r="B373" s="29" t="s">
        <v>238</v>
      </c>
      <c r="C373" s="29">
        <v>1</v>
      </c>
      <c r="D373" s="29" t="s">
        <v>239</v>
      </c>
      <c r="E373" s="29" t="s">
        <v>241</v>
      </c>
      <c r="F373" s="34" t="s">
        <v>247</v>
      </c>
      <c r="G373" s="27" t="s">
        <v>34</v>
      </c>
      <c r="H373" s="35"/>
      <c r="I373" s="29" t="s">
        <v>29</v>
      </c>
      <c r="J373" s="66"/>
      <c r="K373" s="82"/>
      <c r="L373" s="56"/>
      <c r="M373" s="57"/>
    </row>
    <row r="374" spans="2:13" ht="23.1" customHeight="1" x14ac:dyDescent="0.2">
      <c r="B374" s="29" t="s">
        <v>238</v>
      </c>
      <c r="C374" s="29">
        <v>1</v>
      </c>
      <c r="D374" s="29" t="s">
        <v>239</v>
      </c>
      <c r="E374" s="29" t="s">
        <v>241</v>
      </c>
      <c r="F374" s="34" t="s">
        <v>248</v>
      </c>
      <c r="G374" s="27" t="s">
        <v>34</v>
      </c>
      <c r="H374" s="35"/>
      <c r="I374" s="29" t="s">
        <v>29</v>
      </c>
      <c r="J374" s="66"/>
      <c r="K374" s="82"/>
      <c r="L374" s="56"/>
      <c r="M374" s="57"/>
    </row>
    <row r="375" spans="2:13" ht="23.1" customHeight="1" x14ac:dyDescent="0.2">
      <c r="B375" s="29" t="s">
        <v>238</v>
      </c>
      <c r="C375" s="29">
        <v>1</v>
      </c>
      <c r="D375" s="29" t="s">
        <v>239</v>
      </c>
      <c r="E375" s="29" t="s">
        <v>241</v>
      </c>
      <c r="F375" s="34" t="s">
        <v>249</v>
      </c>
      <c r="G375" s="27" t="s">
        <v>34</v>
      </c>
      <c r="H375" s="35"/>
      <c r="I375" s="29" t="s">
        <v>29</v>
      </c>
      <c r="J375" s="66"/>
      <c r="K375" s="75"/>
      <c r="L375" s="83"/>
      <c r="M375" s="84"/>
    </row>
    <row r="376" spans="2:13" ht="23.1" customHeight="1" x14ac:dyDescent="0.2">
      <c r="B376" s="29" t="s">
        <v>238</v>
      </c>
      <c r="C376" s="29">
        <v>1</v>
      </c>
      <c r="D376" s="29" t="s">
        <v>68</v>
      </c>
      <c r="E376" s="29" t="s">
        <v>240</v>
      </c>
      <c r="F376" s="29">
        <v>1</v>
      </c>
      <c r="G376" s="65" t="s">
        <v>28</v>
      </c>
      <c r="H376" s="35">
        <v>12.5</v>
      </c>
      <c r="I376" s="29" t="s">
        <v>22</v>
      </c>
      <c r="J376" s="66"/>
      <c r="K376" s="31">
        <f t="shared" ref="K376:K386" si="31">IF((H376&lt;&gt;0),HLOOKUP(H376,$B$10:$M$11,2),0)</f>
        <v>0</v>
      </c>
      <c r="L376" s="32">
        <v>12</v>
      </c>
      <c r="M376" s="33">
        <f t="shared" si="30"/>
        <v>0</v>
      </c>
    </row>
    <row r="377" spans="2:13" ht="23.1" customHeight="1" x14ac:dyDescent="0.2">
      <c r="B377" s="29" t="s">
        <v>238</v>
      </c>
      <c r="C377" s="29">
        <v>1</v>
      </c>
      <c r="D377" s="29" t="s">
        <v>68</v>
      </c>
      <c r="E377" s="29" t="s">
        <v>240</v>
      </c>
      <c r="F377" s="29">
        <v>2</v>
      </c>
      <c r="G377" s="65" t="s">
        <v>28</v>
      </c>
      <c r="H377" s="35">
        <v>12.5</v>
      </c>
      <c r="I377" s="29" t="s">
        <v>22</v>
      </c>
      <c r="J377" s="66"/>
      <c r="K377" s="31">
        <f t="shared" si="31"/>
        <v>0</v>
      </c>
      <c r="L377" s="32">
        <v>12</v>
      </c>
      <c r="M377" s="33">
        <f t="shared" si="30"/>
        <v>0</v>
      </c>
    </row>
    <row r="378" spans="2:13" ht="23.1" customHeight="1" x14ac:dyDescent="0.2">
      <c r="B378" s="29" t="s">
        <v>238</v>
      </c>
      <c r="C378" s="29">
        <v>1</v>
      </c>
      <c r="D378" s="29" t="s">
        <v>68</v>
      </c>
      <c r="E378" s="29" t="s">
        <v>250</v>
      </c>
      <c r="F378" s="29">
        <v>3</v>
      </c>
      <c r="G378" s="65" t="s">
        <v>28</v>
      </c>
      <c r="H378" s="35">
        <v>5</v>
      </c>
      <c r="I378" s="29" t="s">
        <v>22</v>
      </c>
      <c r="J378" s="66"/>
      <c r="K378" s="31">
        <f t="shared" si="31"/>
        <v>0</v>
      </c>
      <c r="L378" s="32">
        <v>12</v>
      </c>
      <c r="M378" s="33">
        <f t="shared" si="30"/>
        <v>0</v>
      </c>
    </row>
    <row r="379" spans="2:13" ht="23.1" customHeight="1" x14ac:dyDescent="0.2">
      <c r="B379" s="29" t="s">
        <v>238</v>
      </c>
      <c r="C379" s="29">
        <v>1</v>
      </c>
      <c r="D379" s="29" t="s">
        <v>68</v>
      </c>
      <c r="E379" s="29" t="s">
        <v>250</v>
      </c>
      <c r="F379" s="29">
        <v>4</v>
      </c>
      <c r="G379" s="65" t="s">
        <v>28</v>
      </c>
      <c r="H379" s="35">
        <v>5</v>
      </c>
      <c r="I379" s="29" t="s">
        <v>22</v>
      </c>
      <c r="J379" s="66"/>
      <c r="K379" s="31">
        <f t="shared" si="31"/>
        <v>0</v>
      </c>
      <c r="L379" s="32">
        <v>12</v>
      </c>
      <c r="M379" s="33">
        <f t="shared" si="30"/>
        <v>0</v>
      </c>
    </row>
    <row r="380" spans="2:13" ht="23.1" customHeight="1" x14ac:dyDescent="0.2">
      <c r="B380" s="29" t="s">
        <v>238</v>
      </c>
      <c r="C380" s="29">
        <v>2</v>
      </c>
      <c r="D380" s="29" t="s">
        <v>239</v>
      </c>
      <c r="E380" s="29" t="s">
        <v>240</v>
      </c>
      <c r="F380" s="29">
        <v>2</v>
      </c>
      <c r="G380" s="27" t="s">
        <v>34</v>
      </c>
      <c r="H380" s="35">
        <v>7.3</v>
      </c>
      <c r="I380" s="34" t="s">
        <v>29</v>
      </c>
      <c r="J380" s="79"/>
      <c r="K380" s="31">
        <f t="shared" si="31"/>
        <v>0</v>
      </c>
      <c r="L380" s="32">
        <v>12</v>
      </c>
      <c r="M380" s="33">
        <f t="shared" si="30"/>
        <v>0</v>
      </c>
    </row>
    <row r="381" spans="2:13" ht="23.1" customHeight="1" x14ac:dyDescent="0.2">
      <c r="B381" s="29" t="s">
        <v>238</v>
      </c>
      <c r="C381" s="29">
        <v>2</v>
      </c>
      <c r="D381" s="29" t="s">
        <v>239</v>
      </c>
      <c r="E381" s="29" t="s">
        <v>240</v>
      </c>
      <c r="F381" s="29">
        <v>3</v>
      </c>
      <c r="G381" s="27" t="s">
        <v>34</v>
      </c>
      <c r="H381" s="35">
        <v>7.3</v>
      </c>
      <c r="I381" s="29" t="s">
        <v>29</v>
      </c>
      <c r="J381" s="66"/>
      <c r="K381" s="31">
        <f t="shared" si="31"/>
        <v>0</v>
      </c>
      <c r="L381" s="32">
        <v>12</v>
      </c>
      <c r="M381" s="33">
        <f t="shared" si="30"/>
        <v>0</v>
      </c>
    </row>
    <row r="382" spans="2:13" ht="23.1" customHeight="1" x14ac:dyDescent="0.2">
      <c r="B382" s="29" t="s">
        <v>238</v>
      </c>
      <c r="C382" s="29">
        <v>2</v>
      </c>
      <c r="D382" s="29" t="s">
        <v>239</v>
      </c>
      <c r="E382" s="29" t="s">
        <v>240</v>
      </c>
      <c r="F382" s="29">
        <v>4</v>
      </c>
      <c r="G382" s="27" t="s">
        <v>34</v>
      </c>
      <c r="H382" s="35">
        <v>7.3</v>
      </c>
      <c r="I382" s="29" t="s">
        <v>29</v>
      </c>
      <c r="J382" s="66"/>
      <c r="K382" s="31">
        <f t="shared" si="31"/>
        <v>0</v>
      </c>
      <c r="L382" s="32">
        <v>12</v>
      </c>
      <c r="M382" s="33">
        <f t="shared" si="30"/>
        <v>0</v>
      </c>
    </row>
    <row r="383" spans="2:13" ht="23.1" customHeight="1" x14ac:dyDescent="0.2">
      <c r="B383" s="29" t="s">
        <v>238</v>
      </c>
      <c r="C383" s="29">
        <v>2</v>
      </c>
      <c r="D383" s="29" t="s">
        <v>239</v>
      </c>
      <c r="E383" s="29" t="s">
        <v>240</v>
      </c>
      <c r="F383" s="29">
        <v>5</v>
      </c>
      <c r="G383" s="27" t="s">
        <v>34</v>
      </c>
      <c r="H383" s="35">
        <v>7.3</v>
      </c>
      <c r="I383" s="29" t="s">
        <v>29</v>
      </c>
      <c r="J383" s="66"/>
      <c r="K383" s="31">
        <f t="shared" si="31"/>
        <v>0</v>
      </c>
      <c r="L383" s="32">
        <v>12</v>
      </c>
      <c r="M383" s="33">
        <f t="shared" si="30"/>
        <v>0</v>
      </c>
    </row>
    <row r="384" spans="2:13" ht="23.1" customHeight="1" x14ac:dyDescent="0.2">
      <c r="B384" s="29" t="s">
        <v>238</v>
      </c>
      <c r="C384" s="29">
        <v>2</v>
      </c>
      <c r="D384" s="29" t="s">
        <v>239</v>
      </c>
      <c r="E384" s="29" t="s">
        <v>240</v>
      </c>
      <c r="F384" s="29">
        <v>8</v>
      </c>
      <c r="G384" s="27" t="s">
        <v>34</v>
      </c>
      <c r="H384" s="35">
        <v>7.3</v>
      </c>
      <c r="I384" s="29" t="s">
        <v>29</v>
      </c>
      <c r="J384" s="66"/>
      <c r="K384" s="31">
        <f t="shared" si="31"/>
        <v>0</v>
      </c>
      <c r="L384" s="32">
        <v>12</v>
      </c>
      <c r="M384" s="33">
        <f t="shared" si="30"/>
        <v>0</v>
      </c>
    </row>
    <row r="385" spans="2:13" ht="23.1" customHeight="1" x14ac:dyDescent="0.2">
      <c r="B385" s="29" t="s">
        <v>238</v>
      </c>
      <c r="C385" s="29">
        <v>2</v>
      </c>
      <c r="D385" s="29" t="s">
        <v>239</v>
      </c>
      <c r="E385" s="29" t="s">
        <v>240</v>
      </c>
      <c r="F385" s="29">
        <v>9</v>
      </c>
      <c r="G385" s="27" t="s">
        <v>34</v>
      </c>
      <c r="H385" s="35">
        <v>7.3</v>
      </c>
      <c r="I385" s="29" t="s">
        <v>29</v>
      </c>
      <c r="J385" s="66"/>
      <c r="K385" s="31">
        <f t="shared" si="31"/>
        <v>0</v>
      </c>
      <c r="L385" s="32">
        <v>12</v>
      </c>
      <c r="M385" s="33">
        <f t="shared" si="30"/>
        <v>0</v>
      </c>
    </row>
    <row r="386" spans="2:13" ht="23.1" customHeight="1" x14ac:dyDescent="0.2">
      <c r="B386" s="29" t="s">
        <v>238</v>
      </c>
      <c r="C386" s="29">
        <v>2</v>
      </c>
      <c r="D386" s="29" t="s">
        <v>239</v>
      </c>
      <c r="E386" s="29" t="s">
        <v>240</v>
      </c>
      <c r="F386" s="29">
        <v>10</v>
      </c>
      <c r="G386" s="27" t="s">
        <v>34</v>
      </c>
      <c r="H386" s="35">
        <v>7.3</v>
      </c>
      <c r="I386" s="29" t="s">
        <v>29</v>
      </c>
      <c r="J386" s="66"/>
      <c r="K386" s="31">
        <f t="shared" si="31"/>
        <v>0</v>
      </c>
      <c r="L386" s="32">
        <v>12</v>
      </c>
      <c r="M386" s="33">
        <f t="shared" si="30"/>
        <v>0</v>
      </c>
    </row>
    <row r="387" spans="2:13" ht="23.1" customHeight="1" x14ac:dyDescent="0.2">
      <c r="B387" s="29" t="s">
        <v>238</v>
      </c>
      <c r="C387" s="29">
        <v>2</v>
      </c>
      <c r="D387" s="29" t="s">
        <v>239</v>
      </c>
      <c r="E387" s="29" t="s">
        <v>241</v>
      </c>
      <c r="F387" s="34" t="s">
        <v>251</v>
      </c>
      <c r="G387" s="27" t="s">
        <v>34</v>
      </c>
      <c r="H387" s="35"/>
      <c r="I387" s="29" t="s">
        <v>29</v>
      </c>
      <c r="J387" s="66"/>
      <c r="K387" s="70"/>
      <c r="L387" s="71"/>
      <c r="M387" s="72"/>
    </row>
    <row r="388" spans="2:13" ht="23.1" customHeight="1" x14ac:dyDescent="0.2">
      <c r="B388" s="29" t="s">
        <v>238</v>
      </c>
      <c r="C388" s="29">
        <v>2</v>
      </c>
      <c r="D388" s="29" t="s">
        <v>239</v>
      </c>
      <c r="E388" s="29" t="s">
        <v>241</v>
      </c>
      <c r="F388" s="34" t="s">
        <v>244</v>
      </c>
      <c r="G388" s="27" t="s">
        <v>34</v>
      </c>
      <c r="H388" s="35"/>
      <c r="I388" s="29" t="s">
        <v>29</v>
      </c>
      <c r="J388" s="66"/>
      <c r="K388" s="82"/>
      <c r="L388" s="56"/>
      <c r="M388" s="57"/>
    </row>
    <row r="389" spans="2:13" ht="23.1" customHeight="1" x14ac:dyDescent="0.2">
      <c r="B389" s="29" t="s">
        <v>238</v>
      </c>
      <c r="C389" s="29">
        <v>2</v>
      </c>
      <c r="D389" s="29" t="s">
        <v>239</v>
      </c>
      <c r="E389" s="29" t="s">
        <v>241</v>
      </c>
      <c r="F389" s="34" t="s">
        <v>246</v>
      </c>
      <c r="G389" s="27" t="s">
        <v>34</v>
      </c>
      <c r="H389" s="35"/>
      <c r="I389" s="29" t="s">
        <v>29</v>
      </c>
      <c r="J389" s="66"/>
      <c r="K389" s="82"/>
      <c r="L389" s="56"/>
      <c r="M389" s="57"/>
    </row>
    <row r="390" spans="2:13" ht="23.1" customHeight="1" x14ac:dyDescent="0.2">
      <c r="B390" s="29" t="s">
        <v>238</v>
      </c>
      <c r="C390" s="29">
        <v>2</v>
      </c>
      <c r="D390" s="29" t="s">
        <v>239</v>
      </c>
      <c r="E390" s="29" t="s">
        <v>241</v>
      </c>
      <c r="F390" s="34" t="s">
        <v>247</v>
      </c>
      <c r="G390" s="27" t="s">
        <v>34</v>
      </c>
      <c r="H390" s="35"/>
      <c r="I390" s="29" t="s">
        <v>29</v>
      </c>
      <c r="J390" s="66"/>
      <c r="K390" s="75"/>
      <c r="L390" s="83"/>
      <c r="M390" s="84"/>
    </row>
    <row r="391" spans="2:13" ht="23.1" customHeight="1" x14ac:dyDescent="0.2">
      <c r="B391" s="29" t="s">
        <v>238</v>
      </c>
      <c r="C391" s="29" t="s">
        <v>252</v>
      </c>
      <c r="D391" s="29" t="s">
        <v>253</v>
      </c>
      <c r="E391" s="29" t="s">
        <v>250</v>
      </c>
      <c r="F391" s="29">
        <v>14</v>
      </c>
      <c r="G391" s="65" t="s">
        <v>28</v>
      </c>
      <c r="H391" s="35">
        <v>4.0999999999999996</v>
      </c>
      <c r="I391" s="29" t="s">
        <v>29</v>
      </c>
      <c r="J391" s="66"/>
      <c r="K391" s="31">
        <f t="shared" ref="K391:K410" si="32">IF((H391&lt;&gt;0),HLOOKUP(H391,$B$10:$M$11,2),0)</f>
        <v>0</v>
      </c>
      <c r="L391" s="32">
        <v>12</v>
      </c>
      <c r="M391" s="33">
        <f t="shared" si="30"/>
        <v>0</v>
      </c>
    </row>
    <row r="392" spans="2:13" ht="23.1" customHeight="1" x14ac:dyDescent="0.2">
      <c r="B392" s="29" t="s">
        <v>238</v>
      </c>
      <c r="C392" s="29" t="s">
        <v>252</v>
      </c>
      <c r="D392" s="29" t="s">
        <v>77</v>
      </c>
      <c r="E392" s="29" t="s">
        <v>250</v>
      </c>
      <c r="F392" s="29">
        <v>15</v>
      </c>
      <c r="G392" s="65" t="s">
        <v>28</v>
      </c>
      <c r="H392" s="35">
        <v>5</v>
      </c>
      <c r="I392" s="29" t="s">
        <v>29</v>
      </c>
      <c r="J392" s="66"/>
      <c r="K392" s="31">
        <f t="shared" si="32"/>
        <v>0</v>
      </c>
      <c r="L392" s="32">
        <v>12</v>
      </c>
      <c r="M392" s="33">
        <f t="shared" si="30"/>
        <v>0</v>
      </c>
    </row>
    <row r="393" spans="2:13" ht="23.1" customHeight="1" x14ac:dyDescent="0.2">
      <c r="B393" s="29" t="s">
        <v>238</v>
      </c>
      <c r="C393" s="29">
        <v>2</v>
      </c>
      <c r="D393" s="29" t="s">
        <v>68</v>
      </c>
      <c r="E393" s="29" t="s">
        <v>240</v>
      </c>
      <c r="F393" s="29">
        <v>1</v>
      </c>
      <c r="G393" s="65" t="s">
        <v>28</v>
      </c>
      <c r="H393" s="35">
        <v>12.5</v>
      </c>
      <c r="I393" s="29" t="s">
        <v>22</v>
      </c>
      <c r="J393" s="66"/>
      <c r="K393" s="31">
        <f t="shared" si="32"/>
        <v>0</v>
      </c>
      <c r="L393" s="32">
        <v>12</v>
      </c>
      <c r="M393" s="33">
        <f t="shared" si="30"/>
        <v>0</v>
      </c>
    </row>
    <row r="394" spans="2:13" ht="23.1" customHeight="1" x14ac:dyDescent="0.2">
      <c r="B394" s="29" t="s">
        <v>238</v>
      </c>
      <c r="C394" s="29">
        <v>2</v>
      </c>
      <c r="D394" s="29" t="s">
        <v>68</v>
      </c>
      <c r="E394" s="29" t="s">
        <v>240</v>
      </c>
      <c r="F394" s="29">
        <v>2</v>
      </c>
      <c r="G394" s="65" t="s">
        <v>28</v>
      </c>
      <c r="H394" s="35">
        <v>12.5</v>
      </c>
      <c r="I394" s="29" t="s">
        <v>22</v>
      </c>
      <c r="J394" s="66"/>
      <c r="K394" s="31">
        <f t="shared" si="32"/>
        <v>0</v>
      </c>
      <c r="L394" s="32">
        <v>12</v>
      </c>
      <c r="M394" s="33">
        <f t="shared" si="30"/>
        <v>0</v>
      </c>
    </row>
    <row r="395" spans="2:13" ht="23.1" customHeight="1" x14ac:dyDescent="0.2">
      <c r="B395" s="29" t="s">
        <v>238</v>
      </c>
      <c r="C395" s="29">
        <v>2</v>
      </c>
      <c r="D395" s="29" t="s">
        <v>68</v>
      </c>
      <c r="E395" s="29" t="s">
        <v>250</v>
      </c>
      <c r="F395" s="29">
        <v>3</v>
      </c>
      <c r="G395" s="65" t="s">
        <v>28</v>
      </c>
      <c r="H395" s="35">
        <v>3.5</v>
      </c>
      <c r="I395" s="29" t="s">
        <v>22</v>
      </c>
      <c r="J395" s="66"/>
      <c r="K395" s="31">
        <f t="shared" si="32"/>
        <v>0</v>
      </c>
      <c r="L395" s="32">
        <v>12</v>
      </c>
      <c r="M395" s="33">
        <f t="shared" si="30"/>
        <v>0</v>
      </c>
    </row>
    <row r="396" spans="2:13" ht="23.1" customHeight="1" x14ac:dyDescent="0.2">
      <c r="B396" s="29" t="s">
        <v>238</v>
      </c>
      <c r="C396" s="29">
        <v>2</v>
      </c>
      <c r="D396" s="29" t="s">
        <v>68</v>
      </c>
      <c r="E396" s="29" t="s">
        <v>250</v>
      </c>
      <c r="F396" s="29">
        <v>4</v>
      </c>
      <c r="G396" s="65" t="s">
        <v>28</v>
      </c>
      <c r="H396" s="35">
        <v>3.5</v>
      </c>
      <c r="I396" s="29" t="s">
        <v>22</v>
      </c>
      <c r="J396" s="66"/>
      <c r="K396" s="31">
        <f t="shared" si="32"/>
        <v>0</v>
      </c>
      <c r="L396" s="32">
        <v>12</v>
      </c>
      <c r="M396" s="33">
        <f t="shared" si="30"/>
        <v>0</v>
      </c>
    </row>
    <row r="397" spans="2:13" ht="23.1" customHeight="1" x14ac:dyDescent="0.2">
      <c r="B397" s="29" t="s">
        <v>238</v>
      </c>
      <c r="C397" s="29">
        <v>2</v>
      </c>
      <c r="D397" s="29" t="s">
        <v>68</v>
      </c>
      <c r="E397" s="29" t="s">
        <v>250</v>
      </c>
      <c r="F397" s="29">
        <v>5</v>
      </c>
      <c r="G397" s="65" t="s">
        <v>28</v>
      </c>
      <c r="H397" s="35">
        <v>3.5</v>
      </c>
      <c r="I397" s="29" t="s">
        <v>22</v>
      </c>
      <c r="J397" s="66"/>
      <c r="K397" s="31">
        <f t="shared" si="32"/>
        <v>0</v>
      </c>
      <c r="L397" s="32">
        <v>12</v>
      </c>
      <c r="M397" s="33">
        <f t="shared" si="30"/>
        <v>0</v>
      </c>
    </row>
    <row r="398" spans="2:13" ht="23.1" customHeight="1" x14ac:dyDescent="0.2">
      <c r="B398" s="29" t="s">
        <v>238</v>
      </c>
      <c r="C398" s="29">
        <v>2</v>
      </c>
      <c r="D398" s="29" t="s">
        <v>68</v>
      </c>
      <c r="E398" s="29" t="s">
        <v>250</v>
      </c>
      <c r="F398" s="29">
        <v>6</v>
      </c>
      <c r="G398" s="65" t="s">
        <v>28</v>
      </c>
      <c r="H398" s="35">
        <v>6.1</v>
      </c>
      <c r="I398" s="29" t="s">
        <v>22</v>
      </c>
      <c r="J398" s="66"/>
      <c r="K398" s="31">
        <f t="shared" si="32"/>
        <v>0</v>
      </c>
      <c r="L398" s="32">
        <v>12</v>
      </c>
      <c r="M398" s="33">
        <f t="shared" si="30"/>
        <v>0</v>
      </c>
    </row>
    <row r="399" spans="2:13" ht="23.1" customHeight="1" x14ac:dyDescent="0.2">
      <c r="B399" s="29" t="s">
        <v>238</v>
      </c>
      <c r="C399" s="29">
        <v>3</v>
      </c>
      <c r="D399" s="29" t="s">
        <v>253</v>
      </c>
      <c r="E399" s="29" t="s">
        <v>250</v>
      </c>
      <c r="F399" s="29">
        <v>1</v>
      </c>
      <c r="G399" s="65" t="s">
        <v>28</v>
      </c>
      <c r="H399" s="35">
        <v>3.5</v>
      </c>
      <c r="I399" s="29" t="s">
        <v>29</v>
      </c>
      <c r="J399" s="66"/>
      <c r="K399" s="31">
        <f t="shared" si="32"/>
        <v>0</v>
      </c>
      <c r="L399" s="32">
        <v>12</v>
      </c>
      <c r="M399" s="33">
        <f t="shared" si="30"/>
        <v>0</v>
      </c>
    </row>
    <row r="400" spans="2:13" ht="23.1" customHeight="1" x14ac:dyDescent="0.2">
      <c r="B400" s="29" t="s">
        <v>238</v>
      </c>
      <c r="C400" s="29">
        <v>3</v>
      </c>
      <c r="D400" s="29" t="s">
        <v>253</v>
      </c>
      <c r="E400" s="29" t="s">
        <v>250</v>
      </c>
      <c r="F400" s="29">
        <v>4</v>
      </c>
      <c r="G400" s="65" t="s">
        <v>28</v>
      </c>
      <c r="H400" s="35">
        <v>3.5</v>
      </c>
      <c r="I400" s="29" t="s">
        <v>29</v>
      </c>
      <c r="J400" s="66"/>
      <c r="K400" s="31">
        <f t="shared" si="32"/>
        <v>0</v>
      </c>
      <c r="L400" s="32">
        <v>12</v>
      </c>
      <c r="M400" s="33">
        <f t="shared" si="30"/>
        <v>0</v>
      </c>
    </row>
    <row r="401" spans="2:13" ht="23.1" customHeight="1" x14ac:dyDescent="0.2">
      <c r="B401" s="29" t="s">
        <v>238</v>
      </c>
      <c r="C401" s="29">
        <v>3</v>
      </c>
      <c r="D401" s="29" t="s">
        <v>172</v>
      </c>
      <c r="E401" s="29" t="s">
        <v>250</v>
      </c>
      <c r="F401" s="29">
        <v>5</v>
      </c>
      <c r="G401" s="65" t="s">
        <v>28</v>
      </c>
      <c r="H401" s="35">
        <v>3.5</v>
      </c>
      <c r="I401" s="29" t="s">
        <v>29</v>
      </c>
      <c r="J401" s="66"/>
      <c r="K401" s="31">
        <f t="shared" si="32"/>
        <v>0</v>
      </c>
      <c r="L401" s="32">
        <v>12</v>
      </c>
      <c r="M401" s="33">
        <f t="shared" si="30"/>
        <v>0</v>
      </c>
    </row>
    <row r="402" spans="2:13" ht="23.1" customHeight="1" x14ac:dyDescent="0.2">
      <c r="B402" s="29" t="s">
        <v>238</v>
      </c>
      <c r="C402" s="29">
        <v>3</v>
      </c>
      <c r="D402" s="29" t="s">
        <v>172</v>
      </c>
      <c r="E402" s="29" t="s">
        <v>250</v>
      </c>
      <c r="F402" s="29">
        <v>6</v>
      </c>
      <c r="G402" s="65" t="s">
        <v>28</v>
      </c>
      <c r="H402" s="35">
        <v>3.5</v>
      </c>
      <c r="I402" s="29" t="s">
        <v>29</v>
      </c>
      <c r="J402" s="66"/>
      <c r="K402" s="31">
        <f t="shared" si="32"/>
        <v>0</v>
      </c>
      <c r="L402" s="32">
        <v>12</v>
      </c>
      <c r="M402" s="33">
        <f t="shared" si="30"/>
        <v>0</v>
      </c>
    </row>
    <row r="403" spans="2:13" ht="23.1" customHeight="1" x14ac:dyDescent="0.2">
      <c r="B403" s="29" t="s">
        <v>238</v>
      </c>
      <c r="C403" s="29">
        <v>3</v>
      </c>
      <c r="D403" s="29" t="s">
        <v>253</v>
      </c>
      <c r="E403" s="29" t="s">
        <v>250</v>
      </c>
      <c r="F403" s="29">
        <v>7</v>
      </c>
      <c r="G403" s="65" t="s">
        <v>28</v>
      </c>
      <c r="H403" s="35">
        <v>3.5</v>
      </c>
      <c r="I403" s="29" t="s">
        <v>29</v>
      </c>
      <c r="J403" s="66"/>
      <c r="K403" s="31">
        <f t="shared" si="32"/>
        <v>0</v>
      </c>
      <c r="L403" s="32">
        <v>12</v>
      </c>
      <c r="M403" s="33">
        <f t="shared" si="30"/>
        <v>0</v>
      </c>
    </row>
    <row r="404" spans="2:13" ht="23.1" customHeight="1" x14ac:dyDescent="0.2">
      <c r="B404" s="29" t="s">
        <v>238</v>
      </c>
      <c r="C404" s="29">
        <v>3</v>
      </c>
      <c r="D404" s="29" t="s">
        <v>68</v>
      </c>
      <c r="E404" s="29" t="s">
        <v>250</v>
      </c>
      <c r="F404" s="29">
        <v>8</v>
      </c>
      <c r="G404" s="65" t="s">
        <v>28</v>
      </c>
      <c r="H404" s="35">
        <v>2.5</v>
      </c>
      <c r="I404" s="29" t="s">
        <v>22</v>
      </c>
      <c r="J404" s="66"/>
      <c r="K404" s="31">
        <f t="shared" si="32"/>
        <v>0</v>
      </c>
      <c r="L404" s="32">
        <v>12</v>
      </c>
      <c r="M404" s="33">
        <f t="shared" si="30"/>
        <v>0</v>
      </c>
    </row>
    <row r="405" spans="2:13" ht="23.1" customHeight="1" x14ac:dyDescent="0.2">
      <c r="B405" s="29" t="s">
        <v>238</v>
      </c>
      <c r="C405" s="29">
        <v>3</v>
      </c>
      <c r="D405" s="29" t="s">
        <v>253</v>
      </c>
      <c r="E405" s="29" t="s">
        <v>250</v>
      </c>
      <c r="F405" s="29">
        <v>9</v>
      </c>
      <c r="G405" s="65" t="s">
        <v>28</v>
      </c>
      <c r="H405" s="35">
        <v>3.5</v>
      </c>
      <c r="I405" s="29" t="s">
        <v>29</v>
      </c>
      <c r="J405" s="66"/>
      <c r="K405" s="31">
        <f t="shared" si="32"/>
        <v>0</v>
      </c>
      <c r="L405" s="32">
        <v>12</v>
      </c>
      <c r="M405" s="33">
        <f t="shared" si="30"/>
        <v>0</v>
      </c>
    </row>
    <row r="406" spans="2:13" ht="23.1" customHeight="1" x14ac:dyDescent="0.2">
      <c r="B406" s="29" t="s">
        <v>238</v>
      </c>
      <c r="C406" s="29">
        <v>3</v>
      </c>
      <c r="D406" s="29" t="s">
        <v>68</v>
      </c>
      <c r="E406" s="29" t="s">
        <v>254</v>
      </c>
      <c r="F406" s="29">
        <v>1</v>
      </c>
      <c r="G406" s="65" t="s">
        <v>28</v>
      </c>
      <c r="H406" s="35">
        <v>12.5</v>
      </c>
      <c r="I406" s="29" t="s">
        <v>22</v>
      </c>
      <c r="J406" s="66"/>
      <c r="K406" s="31">
        <f t="shared" si="32"/>
        <v>0</v>
      </c>
      <c r="L406" s="32">
        <v>12</v>
      </c>
      <c r="M406" s="33">
        <f t="shared" si="30"/>
        <v>0</v>
      </c>
    </row>
    <row r="407" spans="2:13" ht="23.1" customHeight="1" x14ac:dyDescent="0.2">
      <c r="B407" s="29" t="s">
        <v>238</v>
      </c>
      <c r="C407" s="29">
        <v>3</v>
      </c>
      <c r="D407" s="29" t="s">
        <v>68</v>
      </c>
      <c r="E407" s="29" t="s">
        <v>254</v>
      </c>
      <c r="F407" s="29">
        <v>2</v>
      </c>
      <c r="G407" s="65" t="s">
        <v>28</v>
      </c>
      <c r="H407" s="35">
        <v>12.5</v>
      </c>
      <c r="I407" s="29" t="s">
        <v>22</v>
      </c>
      <c r="J407" s="66"/>
      <c r="K407" s="31">
        <f t="shared" si="32"/>
        <v>0</v>
      </c>
      <c r="L407" s="32">
        <v>12</v>
      </c>
      <c r="M407" s="33">
        <f t="shared" si="30"/>
        <v>0</v>
      </c>
    </row>
    <row r="408" spans="2:13" ht="23.1" customHeight="1" x14ac:dyDescent="0.2">
      <c r="B408" s="29" t="s">
        <v>238</v>
      </c>
      <c r="C408" s="29">
        <v>4</v>
      </c>
      <c r="D408" s="29" t="s">
        <v>253</v>
      </c>
      <c r="E408" s="29" t="s">
        <v>250</v>
      </c>
      <c r="F408" s="29">
        <v>1</v>
      </c>
      <c r="G408" s="65" t="s">
        <v>28</v>
      </c>
      <c r="H408" s="35">
        <v>3.5</v>
      </c>
      <c r="I408" s="29" t="s">
        <v>29</v>
      </c>
      <c r="J408" s="66"/>
      <c r="K408" s="31">
        <f t="shared" si="32"/>
        <v>0</v>
      </c>
      <c r="L408" s="32">
        <v>12</v>
      </c>
      <c r="M408" s="33">
        <f t="shared" si="30"/>
        <v>0</v>
      </c>
    </row>
    <row r="409" spans="2:13" ht="23.1" customHeight="1" x14ac:dyDescent="0.2">
      <c r="B409" s="29" t="s">
        <v>238</v>
      </c>
      <c r="C409" s="29">
        <v>4</v>
      </c>
      <c r="D409" s="29" t="s">
        <v>253</v>
      </c>
      <c r="E409" s="29" t="s">
        <v>250</v>
      </c>
      <c r="F409" s="29">
        <v>2</v>
      </c>
      <c r="G409" s="65" t="s">
        <v>28</v>
      </c>
      <c r="H409" s="35">
        <v>3.5</v>
      </c>
      <c r="I409" s="29" t="s">
        <v>29</v>
      </c>
      <c r="J409" s="66"/>
      <c r="K409" s="31">
        <f t="shared" si="32"/>
        <v>0</v>
      </c>
      <c r="L409" s="32">
        <v>12</v>
      </c>
      <c r="M409" s="33">
        <f t="shared" si="30"/>
        <v>0</v>
      </c>
    </row>
    <row r="410" spans="2:13" ht="23.1" customHeight="1" x14ac:dyDescent="0.2">
      <c r="B410" s="29" t="s">
        <v>238</v>
      </c>
      <c r="C410" s="29">
        <v>4</v>
      </c>
      <c r="D410" s="29" t="s">
        <v>253</v>
      </c>
      <c r="E410" s="29" t="s">
        <v>250</v>
      </c>
      <c r="F410" s="29">
        <v>3</v>
      </c>
      <c r="G410" s="65" t="s">
        <v>28</v>
      </c>
      <c r="H410" s="35">
        <v>3.5</v>
      </c>
      <c r="I410" s="29" t="s">
        <v>29</v>
      </c>
      <c r="J410" s="66"/>
      <c r="K410" s="31">
        <f t="shared" si="32"/>
        <v>0</v>
      </c>
      <c r="L410" s="32">
        <v>12</v>
      </c>
      <c r="M410" s="33">
        <f t="shared" si="30"/>
        <v>0</v>
      </c>
    </row>
    <row r="411" spans="2:13" ht="13.5" thickBot="1" x14ac:dyDescent="0.25"/>
    <row r="412" spans="2:13" ht="27.75" customHeight="1" thickBot="1" x14ac:dyDescent="0.25">
      <c r="H412" s="58">
        <f>SUM(H354:H410)</f>
        <v>279.30000000000007</v>
      </c>
      <c r="J412" s="59">
        <f>B352</f>
        <v>15</v>
      </c>
      <c r="K412" s="60">
        <f>SUM(K354:K410)</f>
        <v>0</v>
      </c>
      <c r="L412" s="61">
        <f>MEDIAN(L354:L410)</f>
        <v>12</v>
      </c>
      <c r="M412" s="60">
        <f>SUM(M354:M410)</f>
        <v>0</v>
      </c>
    </row>
    <row r="413" spans="2:13" ht="13.5" thickBot="1" x14ac:dyDescent="0.25"/>
    <row r="414" spans="2:13" ht="42" customHeight="1" thickBot="1" x14ac:dyDescent="0.25">
      <c r="B414" s="18">
        <v>16</v>
      </c>
      <c r="C414" s="147" t="s">
        <v>440</v>
      </c>
      <c r="D414" s="148"/>
      <c r="E414" s="148"/>
      <c r="F414" s="148"/>
      <c r="G414" s="148"/>
      <c r="H414" s="148"/>
      <c r="I414" s="148"/>
      <c r="J414" s="159"/>
      <c r="K414" s="159"/>
      <c r="L414" s="159"/>
      <c r="M414" s="160"/>
    </row>
    <row r="415" spans="2:13" ht="60.75" thickBot="1" x14ac:dyDescent="0.25">
      <c r="B415" s="20" t="s">
        <v>6</v>
      </c>
      <c r="C415" s="20" t="s">
        <v>7</v>
      </c>
      <c r="D415" s="20" t="s">
        <v>8</v>
      </c>
      <c r="E415" s="20" t="s">
        <v>9</v>
      </c>
      <c r="F415" s="20" t="s">
        <v>10</v>
      </c>
      <c r="G415" s="20" t="s">
        <v>11</v>
      </c>
      <c r="H415" s="20" t="s">
        <v>222</v>
      </c>
      <c r="I415" s="20" t="s">
        <v>13</v>
      </c>
      <c r="J415" s="62"/>
      <c r="K415" s="63" t="s">
        <v>14</v>
      </c>
      <c r="L415" s="20" t="s">
        <v>15</v>
      </c>
      <c r="M415" s="63" t="s">
        <v>16</v>
      </c>
    </row>
    <row r="416" spans="2:13" ht="23.1" customHeight="1" x14ac:dyDescent="0.2">
      <c r="B416" s="64" t="s">
        <v>160</v>
      </c>
      <c r="C416" s="64" t="s">
        <v>197</v>
      </c>
      <c r="D416" s="64" t="s">
        <v>255</v>
      </c>
      <c r="E416" s="64" t="s">
        <v>20</v>
      </c>
      <c r="F416" s="64">
        <v>16</v>
      </c>
      <c r="G416" s="65" t="s">
        <v>28</v>
      </c>
      <c r="H416" s="28">
        <v>3.5</v>
      </c>
      <c r="I416" s="26" t="s">
        <v>22</v>
      </c>
      <c r="J416" s="66"/>
      <c r="K416" s="31">
        <f t="shared" ref="K416:K445" si="33">IF((H416&lt;&gt;0),HLOOKUP(H416,$B$10:$M$11,2),0)</f>
        <v>0</v>
      </c>
      <c r="L416" s="32">
        <v>12</v>
      </c>
      <c r="M416" s="33">
        <f>L416*K416</f>
        <v>0</v>
      </c>
    </row>
    <row r="417" spans="2:13" ht="23.1" customHeight="1" x14ac:dyDescent="0.2">
      <c r="B417" s="64" t="s">
        <v>160</v>
      </c>
      <c r="C417" s="67" t="s">
        <v>197</v>
      </c>
      <c r="D417" s="67" t="s">
        <v>255</v>
      </c>
      <c r="E417" s="67" t="s">
        <v>20</v>
      </c>
      <c r="F417" s="67">
        <v>17</v>
      </c>
      <c r="G417" s="68" t="s">
        <v>28</v>
      </c>
      <c r="H417" s="35">
        <v>3.5</v>
      </c>
      <c r="I417" s="29" t="s">
        <v>22</v>
      </c>
      <c r="J417" s="66"/>
      <c r="K417" s="31">
        <f t="shared" si="33"/>
        <v>0</v>
      </c>
      <c r="L417" s="32">
        <v>12</v>
      </c>
      <c r="M417" s="33">
        <f t="shared" ref="M417:M445" si="34">L417*K417</f>
        <v>0</v>
      </c>
    </row>
    <row r="418" spans="2:13" ht="23.1" customHeight="1" x14ac:dyDescent="0.2">
      <c r="B418" s="64" t="s">
        <v>160</v>
      </c>
      <c r="C418" s="67" t="s">
        <v>197</v>
      </c>
      <c r="D418" s="67" t="s">
        <v>256</v>
      </c>
      <c r="E418" s="67" t="s">
        <v>20</v>
      </c>
      <c r="F418" s="67">
        <v>18</v>
      </c>
      <c r="G418" s="68" t="s">
        <v>28</v>
      </c>
      <c r="H418" s="35">
        <v>3.5</v>
      </c>
      <c r="I418" s="29" t="s">
        <v>22</v>
      </c>
      <c r="J418" s="66"/>
      <c r="K418" s="31">
        <f t="shared" si="33"/>
        <v>0</v>
      </c>
      <c r="L418" s="32">
        <v>12</v>
      </c>
      <c r="M418" s="33">
        <f t="shared" si="34"/>
        <v>0</v>
      </c>
    </row>
    <row r="419" spans="2:13" ht="23.1" customHeight="1" x14ac:dyDescent="0.2">
      <c r="B419" s="64" t="s">
        <v>160</v>
      </c>
      <c r="C419" s="67" t="s">
        <v>197</v>
      </c>
      <c r="D419" s="67" t="s">
        <v>256</v>
      </c>
      <c r="E419" s="67" t="s">
        <v>20</v>
      </c>
      <c r="F419" s="67">
        <v>19</v>
      </c>
      <c r="G419" s="68" t="s">
        <v>28</v>
      </c>
      <c r="H419" s="69">
        <v>3.5</v>
      </c>
      <c r="I419" s="67" t="s">
        <v>22</v>
      </c>
      <c r="J419" s="66"/>
      <c r="K419" s="31">
        <f t="shared" si="33"/>
        <v>0</v>
      </c>
      <c r="L419" s="32">
        <v>12</v>
      </c>
      <c r="M419" s="33">
        <f t="shared" si="34"/>
        <v>0</v>
      </c>
    </row>
    <row r="420" spans="2:13" ht="23.1" customHeight="1" x14ac:dyDescent="0.2">
      <c r="B420" s="26" t="s">
        <v>160</v>
      </c>
      <c r="C420" s="29">
        <v>1</v>
      </c>
      <c r="D420" s="29"/>
      <c r="E420" s="29" t="s">
        <v>257</v>
      </c>
      <c r="F420" s="29">
        <v>1</v>
      </c>
      <c r="G420" s="34" t="s">
        <v>258</v>
      </c>
      <c r="H420" s="35">
        <v>1.9</v>
      </c>
      <c r="I420" s="29" t="s">
        <v>44</v>
      </c>
      <c r="J420" s="66"/>
      <c r="K420" s="31">
        <f t="shared" si="33"/>
        <v>0</v>
      </c>
      <c r="L420" s="32">
        <v>12</v>
      </c>
      <c r="M420" s="33">
        <f t="shared" si="34"/>
        <v>0</v>
      </c>
    </row>
    <row r="421" spans="2:13" ht="23.1" customHeight="1" x14ac:dyDescent="0.2">
      <c r="B421" s="26" t="s">
        <v>160</v>
      </c>
      <c r="C421" s="29">
        <v>1</v>
      </c>
      <c r="D421" s="29"/>
      <c r="E421" s="29" t="s">
        <v>257</v>
      </c>
      <c r="F421" s="29">
        <v>2</v>
      </c>
      <c r="G421" s="34" t="s">
        <v>258</v>
      </c>
      <c r="H421" s="35">
        <v>3.5</v>
      </c>
      <c r="I421" s="29" t="s">
        <v>44</v>
      </c>
      <c r="J421" s="66"/>
      <c r="K421" s="31">
        <f t="shared" si="33"/>
        <v>0</v>
      </c>
      <c r="L421" s="32">
        <v>12</v>
      </c>
      <c r="M421" s="33">
        <f t="shared" si="34"/>
        <v>0</v>
      </c>
    </row>
    <row r="422" spans="2:13" ht="23.1" customHeight="1" x14ac:dyDescent="0.2">
      <c r="B422" s="26" t="s">
        <v>160</v>
      </c>
      <c r="C422" s="29">
        <v>1</v>
      </c>
      <c r="D422" s="29"/>
      <c r="E422" s="29" t="s">
        <v>257</v>
      </c>
      <c r="F422" s="29">
        <v>3</v>
      </c>
      <c r="G422" s="34" t="s">
        <v>258</v>
      </c>
      <c r="H422" s="35">
        <v>1.9</v>
      </c>
      <c r="I422" s="29" t="s">
        <v>44</v>
      </c>
      <c r="J422" s="66"/>
      <c r="K422" s="31">
        <f t="shared" si="33"/>
        <v>0</v>
      </c>
      <c r="L422" s="32">
        <v>12</v>
      </c>
      <c r="M422" s="33">
        <f t="shared" si="34"/>
        <v>0</v>
      </c>
    </row>
    <row r="423" spans="2:13" ht="23.1" customHeight="1" x14ac:dyDescent="0.2">
      <c r="B423" s="26" t="s">
        <v>160</v>
      </c>
      <c r="C423" s="29">
        <v>1</v>
      </c>
      <c r="D423" s="29"/>
      <c r="E423" s="29" t="s">
        <v>257</v>
      </c>
      <c r="F423" s="29">
        <v>4</v>
      </c>
      <c r="G423" s="34" t="s">
        <v>258</v>
      </c>
      <c r="H423" s="35">
        <v>1.9</v>
      </c>
      <c r="I423" s="29" t="s">
        <v>44</v>
      </c>
      <c r="J423" s="66"/>
      <c r="K423" s="31">
        <f t="shared" si="33"/>
        <v>0</v>
      </c>
      <c r="L423" s="32">
        <v>12</v>
      </c>
      <c r="M423" s="33">
        <f t="shared" si="34"/>
        <v>0</v>
      </c>
    </row>
    <row r="424" spans="2:13" ht="23.1" customHeight="1" x14ac:dyDescent="0.2">
      <c r="B424" s="26" t="s">
        <v>160</v>
      </c>
      <c r="C424" s="29">
        <v>1</v>
      </c>
      <c r="D424" s="29"/>
      <c r="E424" s="29" t="s">
        <v>257</v>
      </c>
      <c r="F424" s="29">
        <v>5</v>
      </c>
      <c r="G424" s="34" t="s">
        <v>258</v>
      </c>
      <c r="H424" s="35">
        <v>3.5</v>
      </c>
      <c r="I424" s="29" t="s">
        <v>44</v>
      </c>
      <c r="J424" s="66"/>
      <c r="K424" s="31">
        <f t="shared" si="33"/>
        <v>0</v>
      </c>
      <c r="L424" s="32">
        <v>12</v>
      </c>
      <c r="M424" s="33">
        <f t="shared" si="34"/>
        <v>0</v>
      </c>
    </row>
    <row r="425" spans="2:13" ht="23.1" customHeight="1" x14ac:dyDescent="0.2">
      <c r="B425" s="26" t="s">
        <v>160</v>
      </c>
      <c r="C425" s="29">
        <v>1</v>
      </c>
      <c r="D425" s="29"/>
      <c r="E425" s="29" t="s">
        <v>257</v>
      </c>
      <c r="F425" s="29">
        <v>6</v>
      </c>
      <c r="G425" s="34" t="s">
        <v>258</v>
      </c>
      <c r="H425" s="35">
        <v>3.5</v>
      </c>
      <c r="I425" s="29" t="s">
        <v>44</v>
      </c>
      <c r="J425" s="66"/>
      <c r="K425" s="31">
        <f t="shared" si="33"/>
        <v>0</v>
      </c>
      <c r="L425" s="32">
        <v>12</v>
      </c>
      <c r="M425" s="33">
        <f t="shared" si="34"/>
        <v>0</v>
      </c>
    </row>
    <row r="426" spans="2:13" ht="23.1" customHeight="1" x14ac:dyDescent="0.2">
      <c r="B426" s="26" t="s">
        <v>160</v>
      </c>
      <c r="C426" s="29">
        <v>1</v>
      </c>
      <c r="D426" s="29"/>
      <c r="E426" s="29" t="s">
        <v>257</v>
      </c>
      <c r="F426" s="29">
        <v>7</v>
      </c>
      <c r="G426" s="34" t="s">
        <v>258</v>
      </c>
      <c r="H426" s="35">
        <v>1.9</v>
      </c>
      <c r="I426" s="29" t="s">
        <v>44</v>
      </c>
      <c r="J426" s="66"/>
      <c r="K426" s="31">
        <f t="shared" si="33"/>
        <v>0</v>
      </c>
      <c r="L426" s="32">
        <v>12</v>
      </c>
      <c r="M426" s="33">
        <f t="shared" si="34"/>
        <v>0</v>
      </c>
    </row>
    <row r="427" spans="2:13" ht="23.1" customHeight="1" x14ac:dyDescent="0.2">
      <c r="B427" s="26" t="s">
        <v>160</v>
      </c>
      <c r="C427" s="29">
        <v>1</v>
      </c>
      <c r="D427" s="29"/>
      <c r="E427" s="29" t="s">
        <v>257</v>
      </c>
      <c r="F427" s="29">
        <v>8</v>
      </c>
      <c r="G427" s="34" t="s">
        <v>258</v>
      </c>
      <c r="H427" s="35">
        <v>1.9</v>
      </c>
      <c r="I427" s="29" t="s">
        <v>44</v>
      </c>
      <c r="J427" s="66"/>
      <c r="K427" s="31">
        <f t="shared" si="33"/>
        <v>0</v>
      </c>
      <c r="L427" s="32">
        <v>12</v>
      </c>
      <c r="M427" s="33">
        <f t="shared" si="34"/>
        <v>0</v>
      </c>
    </row>
    <row r="428" spans="2:13" ht="23.1" customHeight="1" x14ac:dyDescent="0.2">
      <c r="B428" s="26" t="s">
        <v>160</v>
      </c>
      <c r="C428" s="29">
        <v>1</v>
      </c>
      <c r="D428" s="29"/>
      <c r="E428" s="29" t="s">
        <v>257</v>
      </c>
      <c r="F428" s="29">
        <v>10</v>
      </c>
      <c r="G428" s="34" t="s">
        <v>258</v>
      </c>
      <c r="H428" s="35">
        <v>3.5</v>
      </c>
      <c r="I428" s="29" t="s">
        <v>44</v>
      </c>
      <c r="J428" s="66"/>
      <c r="K428" s="31">
        <f t="shared" si="33"/>
        <v>0</v>
      </c>
      <c r="L428" s="32">
        <v>12</v>
      </c>
      <c r="M428" s="33">
        <f t="shared" si="34"/>
        <v>0</v>
      </c>
    </row>
    <row r="429" spans="2:13" ht="23.1" customHeight="1" x14ac:dyDescent="0.2">
      <c r="B429" s="26" t="s">
        <v>160</v>
      </c>
      <c r="C429" s="29">
        <v>1</v>
      </c>
      <c r="D429" s="29"/>
      <c r="E429" s="29" t="s">
        <v>257</v>
      </c>
      <c r="F429" s="29">
        <v>11</v>
      </c>
      <c r="G429" s="34" t="s">
        <v>258</v>
      </c>
      <c r="H429" s="35">
        <v>3.5</v>
      </c>
      <c r="I429" s="29" t="s">
        <v>44</v>
      </c>
      <c r="J429" s="66"/>
      <c r="K429" s="31">
        <f t="shared" si="33"/>
        <v>0</v>
      </c>
      <c r="L429" s="32">
        <v>12</v>
      </c>
      <c r="M429" s="33">
        <f t="shared" si="34"/>
        <v>0</v>
      </c>
    </row>
    <row r="430" spans="2:13" ht="23.1" customHeight="1" x14ac:dyDescent="0.2">
      <c r="B430" s="26" t="s">
        <v>160</v>
      </c>
      <c r="C430" s="29">
        <v>1</v>
      </c>
      <c r="D430" s="29"/>
      <c r="E430" s="29" t="s">
        <v>257</v>
      </c>
      <c r="F430" s="29">
        <v>12</v>
      </c>
      <c r="G430" s="34" t="s">
        <v>258</v>
      </c>
      <c r="H430" s="35">
        <v>1.9</v>
      </c>
      <c r="I430" s="29" t="s">
        <v>44</v>
      </c>
      <c r="J430" s="66"/>
      <c r="K430" s="31">
        <f t="shared" si="33"/>
        <v>0</v>
      </c>
      <c r="L430" s="32">
        <v>12</v>
      </c>
      <c r="M430" s="33">
        <f t="shared" si="34"/>
        <v>0</v>
      </c>
    </row>
    <row r="431" spans="2:13" ht="23.1" customHeight="1" x14ac:dyDescent="0.2">
      <c r="B431" s="26" t="s">
        <v>160</v>
      </c>
      <c r="C431" s="29">
        <v>1</v>
      </c>
      <c r="D431" s="29"/>
      <c r="E431" s="29" t="s">
        <v>257</v>
      </c>
      <c r="F431" s="29">
        <v>13</v>
      </c>
      <c r="G431" s="34" t="s">
        <v>258</v>
      </c>
      <c r="H431" s="35">
        <v>3.5</v>
      </c>
      <c r="I431" s="29" t="s">
        <v>44</v>
      </c>
      <c r="J431" s="66"/>
      <c r="K431" s="31">
        <f t="shared" si="33"/>
        <v>0</v>
      </c>
      <c r="L431" s="32">
        <v>12</v>
      </c>
      <c r="M431" s="33">
        <f t="shared" si="34"/>
        <v>0</v>
      </c>
    </row>
    <row r="432" spans="2:13" ht="23.1" customHeight="1" x14ac:dyDescent="0.2">
      <c r="B432" s="26" t="s">
        <v>160</v>
      </c>
      <c r="C432" s="29">
        <v>1</v>
      </c>
      <c r="D432" s="29"/>
      <c r="E432" s="29" t="s">
        <v>257</v>
      </c>
      <c r="F432" s="29">
        <v>14</v>
      </c>
      <c r="G432" s="34" t="s">
        <v>258</v>
      </c>
      <c r="H432" s="35">
        <v>3.5</v>
      </c>
      <c r="I432" s="29" t="s">
        <v>44</v>
      </c>
      <c r="J432" s="66"/>
      <c r="K432" s="31">
        <f t="shared" si="33"/>
        <v>0</v>
      </c>
      <c r="L432" s="32">
        <v>12</v>
      </c>
      <c r="M432" s="33">
        <f t="shared" si="34"/>
        <v>0</v>
      </c>
    </row>
    <row r="433" spans="2:13" ht="23.1" customHeight="1" x14ac:dyDescent="0.2">
      <c r="B433" s="26" t="s">
        <v>160</v>
      </c>
      <c r="C433" s="29">
        <v>1</v>
      </c>
      <c r="D433" s="29"/>
      <c r="E433" s="29" t="s">
        <v>257</v>
      </c>
      <c r="F433" s="29">
        <v>15</v>
      </c>
      <c r="G433" s="34" t="s">
        <v>258</v>
      </c>
      <c r="H433" s="35">
        <v>3.5</v>
      </c>
      <c r="I433" s="29" t="s">
        <v>44</v>
      </c>
      <c r="J433" s="66"/>
      <c r="K433" s="31">
        <f t="shared" si="33"/>
        <v>0</v>
      </c>
      <c r="L433" s="32">
        <v>12</v>
      </c>
      <c r="M433" s="33">
        <f t="shared" si="34"/>
        <v>0</v>
      </c>
    </row>
    <row r="434" spans="2:13" ht="23.1" customHeight="1" x14ac:dyDescent="0.2">
      <c r="B434" s="26" t="s">
        <v>160</v>
      </c>
      <c r="C434" s="29">
        <v>2</v>
      </c>
      <c r="D434" s="29"/>
      <c r="E434" s="29" t="s">
        <v>257</v>
      </c>
      <c r="F434" s="29">
        <v>20</v>
      </c>
      <c r="G434" s="34" t="s">
        <v>258</v>
      </c>
      <c r="H434" s="35">
        <v>3.5</v>
      </c>
      <c r="I434" s="29" t="s">
        <v>44</v>
      </c>
      <c r="J434" s="66"/>
      <c r="K434" s="31">
        <f t="shared" si="33"/>
        <v>0</v>
      </c>
      <c r="L434" s="32">
        <v>12</v>
      </c>
      <c r="M434" s="33">
        <f t="shared" si="34"/>
        <v>0</v>
      </c>
    </row>
    <row r="435" spans="2:13" ht="23.1" customHeight="1" x14ac:dyDescent="0.2">
      <c r="B435" s="26" t="s">
        <v>160</v>
      </c>
      <c r="C435" s="29">
        <v>2</v>
      </c>
      <c r="D435" s="29"/>
      <c r="E435" s="29" t="s">
        <v>257</v>
      </c>
      <c r="F435" s="29">
        <v>21</v>
      </c>
      <c r="G435" s="34" t="s">
        <v>258</v>
      </c>
      <c r="H435" s="35">
        <v>1.9</v>
      </c>
      <c r="I435" s="29" t="s">
        <v>44</v>
      </c>
      <c r="J435" s="66"/>
      <c r="K435" s="31">
        <f t="shared" si="33"/>
        <v>0</v>
      </c>
      <c r="L435" s="32">
        <v>12</v>
      </c>
      <c r="M435" s="33">
        <f t="shared" si="34"/>
        <v>0</v>
      </c>
    </row>
    <row r="436" spans="2:13" ht="23.1" customHeight="1" x14ac:dyDescent="0.2">
      <c r="B436" s="26" t="s">
        <v>160</v>
      </c>
      <c r="C436" s="29">
        <v>2</v>
      </c>
      <c r="D436" s="29"/>
      <c r="E436" s="29" t="s">
        <v>257</v>
      </c>
      <c r="F436" s="29">
        <v>22</v>
      </c>
      <c r="G436" s="34" t="s">
        <v>258</v>
      </c>
      <c r="H436" s="35">
        <v>3.5</v>
      </c>
      <c r="I436" s="29" t="s">
        <v>44</v>
      </c>
      <c r="J436" s="66"/>
      <c r="K436" s="31">
        <f t="shared" si="33"/>
        <v>0</v>
      </c>
      <c r="L436" s="32">
        <v>12</v>
      </c>
      <c r="M436" s="33">
        <f t="shared" si="34"/>
        <v>0</v>
      </c>
    </row>
    <row r="437" spans="2:13" ht="23.1" customHeight="1" x14ac:dyDescent="0.2">
      <c r="B437" s="26" t="s">
        <v>160</v>
      </c>
      <c r="C437" s="29">
        <v>2</v>
      </c>
      <c r="D437" s="29"/>
      <c r="E437" s="29" t="s">
        <v>257</v>
      </c>
      <c r="F437" s="29">
        <v>23</v>
      </c>
      <c r="G437" s="34" t="s">
        <v>258</v>
      </c>
      <c r="H437" s="35">
        <v>3.5</v>
      </c>
      <c r="I437" s="29" t="s">
        <v>44</v>
      </c>
      <c r="J437" s="66"/>
      <c r="K437" s="31">
        <f t="shared" si="33"/>
        <v>0</v>
      </c>
      <c r="L437" s="32">
        <v>12</v>
      </c>
      <c r="M437" s="33">
        <f t="shared" si="34"/>
        <v>0</v>
      </c>
    </row>
    <row r="438" spans="2:13" ht="23.1" customHeight="1" x14ac:dyDescent="0.2">
      <c r="B438" s="26" t="s">
        <v>160</v>
      </c>
      <c r="C438" s="29">
        <v>2</v>
      </c>
      <c r="D438" s="29"/>
      <c r="E438" s="29" t="s">
        <v>257</v>
      </c>
      <c r="F438" s="29">
        <v>24</v>
      </c>
      <c r="G438" s="34" t="s">
        <v>258</v>
      </c>
      <c r="H438" s="35">
        <v>1.9</v>
      </c>
      <c r="I438" s="29" t="s">
        <v>44</v>
      </c>
      <c r="J438" s="66"/>
      <c r="K438" s="31">
        <f t="shared" si="33"/>
        <v>0</v>
      </c>
      <c r="L438" s="32">
        <v>12</v>
      </c>
      <c r="M438" s="33">
        <f t="shared" si="34"/>
        <v>0</v>
      </c>
    </row>
    <row r="439" spans="2:13" ht="23.1" customHeight="1" x14ac:dyDescent="0.2">
      <c r="B439" s="29" t="s">
        <v>160</v>
      </c>
      <c r="C439" s="29">
        <v>2</v>
      </c>
      <c r="D439" s="29"/>
      <c r="E439" s="29" t="s">
        <v>259</v>
      </c>
      <c r="F439" s="29">
        <v>25</v>
      </c>
      <c r="G439" s="34" t="s">
        <v>258</v>
      </c>
      <c r="H439" s="35">
        <v>3</v>
      </c>
      <c r="I439" s="29" t="s">
        <v>44</v>
      </c>
      <c r="J439" s="66"/>
      <c r="K439" s="31">
        <f t="shared" si="33"/>
        <v>0</v>
      </c>
      <c r="L439" s="32">
        <v>12</v>
      </c>
      <c r="M439" s="33">
        <f t="shared" si="34"/>
        <v>0</v>
      </c>
    </row>
    <row r="440" spans="2:13" ht="23.1" customHeight="1" x14ac:dyDescent="0.2">
      <c r="B440" s="29" t="s">
        <v>160</v>
      </c>
      <c r="C440" s="29">
        <v>2</v>
      </c>
      <c r="D440" s="29"/>
      <c r="E440" s="29" t="s">
        <v>259</v>
      </c>
      <c r="F440" s="29">
        <v>26</v>
      </c>
      <c r="G440" s="34" t="s">
        <v>258</v>
      </c>
      <c r="H440" s="35">
        <v>3</v>
      </c>
      <c r="I440" s="29" t="s">
        <v>44</v>
      </c>
      <c r="J440" s="66"/>
      <c r="K440" s="31">
        <f t="shared" si="33"/>
        <v>0</v>
      </c>
      <c r="L440" s="32">
        <v>12</v>
      </c>
      <c r="M440" s="33">
        <f t="shared" si="34"/>
        <v>0</v>
      </c>
    </row>
    <row r="441" spans="2:13" ht="23.1" customHeight="1" x14ac:dyDescent="0.2">
      <c r="B441" s="29" t="s">
        <v>160</v>
      </c>
      <c r="C441" s="29">
        <v>2</v>
      </c>
      <c r="D441" s="29"/>
      <c r="E441" s="29" t="s">
        <v>259</v>
      </c>
      <c r="F441" s="29">
        <v>27</v>
      </c>
      <c r="G441" s="34" t="s">
        <v>258</v>
      </c>
      <c r="H441" s="35">
        <v>3</v>
      </c>
      <c r="I441" s="29" t="s">
        <v>44</v>
      </c>
      <c r="J441" s="66"/>
      <c r="K441" s="31">
        <f t="shared" si="33"/>
        <v>0</v>
      </c>
      <c r="L441" s="32">
        <v>12</v>
      </c>
      <c r="M441" s="33">
        <f t="shared" si="34"/>
        <v>0</v>
      </c>
    </row>
    <row r="442" spans="2:13" ht="23.1" customHeight="1" x14ac:dyDescent="0.2">
      <c r="B442" s="29" t="s">
        <v>160</v>
      </c>
      <c r="C442" s="29">
        <v>2</v>
      </c>
      <c r="D442" s="29"/>
      <c r="E442" s="29" t="s">
        <v>259</v>
      </c>
      <c r="F442" s="29">
        <v>28</v>
      </c>
      <c r="G442" s="34" t="s">
        <v>258</v>
      </c>
      <c r="H442" s="35">
        <v>3</v>
      </c>
      <c r="I442" s="29" t="s">
        <v>44</v>
      </c>
      <c r="J442" s="66"/>
      <c r="K442" s="31">
        <f t="shared" si="33"/>
        <v>0</v>
      </c>
      <c r="L442" s="32">
        <v>12</v>
      </c>
      <c r="M442" s="33">
        <f t="shared" si="34"/>
        <v>0</v>
      </c>
    </row>
    <row r="443" spans="2:13" ht="23.1" customHeight="1" x14ac:dyDescent="0.2">
      <c r="B443" s="29" t="s">
        <v>160</v>
      </c>
      <c r="C443" s="29">
        <v>2</v>
      </c>
      <c r="D443" s="29"/>
      <c r="E443" s="29" t="s">
        <v>259</v>
      </c>
      <c r="F443" s="29">
        <v>29</v>
      </c>
      <c r="G443" s="34" t="s">
        <v>258</v>
      </c>
      <c r="H443" s="35">
        <v>4.5</v>
      </c>
      <c r="I443" s="29" t="s">
        <v>44</v>
      </c>
      <c r="J443" s="66"/>
      <c r="K443" s="31">
        <f t="shared" si="33"/>
        <v>0</v>
      </c>
      <c r="L443" s="32">
        <v>12</v>
      </c>
      <c r="M443" s="33">
        <f t="shared" si="34"/>
        <v>0</v>
      </c>
    </row>
    <row r="444" spans="2:13" ht="23.1" customHeight="1" x14ac:dyDescent="0.2">
      <c r="B444" s="29" t="s">
        <v>160</v>
      </c>
      <c r="C444" s="29">
        <v>2</v>
      </c>
      <c r="D444" s="29"/>
      <c r="E444" s="29" t="s">
        <v>259</v>
      </c>
      <c r="F444" s="29">
        <v>30</v>
      </c>
      <c r="G444" s="34" t="s">
        <v>258</v>
      </c>
      <c r="H444" s="35">
        <v>7.5</v>
      </c>
      <c r="I444" s="29" t="s">
        <v>44</v>
      </c>
      <c r="J444" s="66"/>
      <c r="K444" s="31">
        <f t="shared" si="33"/>
        <v>0</v>
      </c>
      <c r="L444" s="32">
        <v>12</v>
      </c>
      <c r="M444" s="33">
        <f t="shared" si="34"/>
        <v>0</v>
      </c>
    </row>
    <row r="445" spans="2:13" ht="23.1" customHeight="1" x14ac:dyDescent="0.2">
      <c r="B445" s="29" t="s">
        <v>160</v>
      </c>
      <c r="C445" s="29">
        <v>2</v>
      </c>
      <c r="D445" s="29"/>
      <c r="E445" s="29" t="s">
        <v>259</v>
      </c>
      <c r="F445" s="29">
        <v>31</v>
      </c>
      <c r="G445" s="34" t="s">
        <v>258</v>
      </c>
      <c r="H445" s="35">
        <v>4.5</v>
      </c>
      <c r="I445" s="29" t="s">
        <v>44</v>
      </c>
      <c r="J445" s="66"/>
      <c r="K445" s="31">
        <f t="shared" si="33"/>
        <v>0</v>
      </c>
      <c r="L445" s="32">
        <v>12</v>
      </c>
      <c r="M445" s="33">
        <f t="shared" si="34"/>
        <v>0</v>
      </c>
    </row>
    <row r="446" spans="2:13" ht="23.1" customHeight="1" x14ac:dyDescent="0.2">
      <c r="B446" s="29" t="s">
        <v>160</v>
      </c>
      <c r="C446" s="29" t="s">
        <v>157</v>
      </c>
      <c r="D446" s="29" t="s">
        <v>241</v>
      </c>
      <c r="E446" s="29" t="s">
        <v>257</v>
      </c>
      <c r="F446" s="29" t="s">
        <v>260</v>
      </c>
      <c r="G446" s="34" t="s">
        <v>261</v>
      </c>
      <c r="H446" s="35"/>
      <c r="I446" s="29" t="s">
        <v>38</v>
      </c>
      <c r="J446" s="66"/>
      <c r="K446" s="70"/>
      <c r="L446" s="71"/>
      <c r="M446" s="72"/>
    </row>
    <row r="447" spans="2:13" ht="13.5" thickBot="1" x14ac:dyDescent="0.25"/>
    <row r="448" spans="2:13" ht="27.75" customHeight="1" thickBot="1" x14ac:dyDescent="0.25">
      <c r="H448" s="58">
        <f>SUM(H416:H446)</f>
        <v>96.199999999999989</v>
      </c>
      <c r="J448" s="59">
        <f>B414</f>
        <v>16</v>
      </c>
      <c r="K448" s="60">
        <f>SUM(K416:K446)</f>
        <v>0</v>
      </c>
      <c r="L448" s="61">
        <f>MEDIAN(L416:L446)</f>
        <v>12</v>
      </c>
      <c r="M448" s="60">
        <f>SUM(M416:M446)</f>
        <v>0</v>
      </c>
    </row>
    <row r="449" spans="1:13" ht="13.5" thickBot="1" x14ac:dyDescent="0.25"/>
    <row r="450" spans="1:13" ht="42" customHeight="1" thickBot="1" x14ac:dyDescent="0.25">
      <c r="B450" s="18">
        <v>17</v>
      </c>
      <c r="C450" s="147" t="s">
        <v>441</v>
      </c>
      <c r="D450" s="148"/>
      <c r="E450" s="148"/>
      <c r="F450" s="148"/>
      <c r="G450" s="148"/>
      <c r="H450" s="148"/>
      <c r="I450" s="148"/>
      <c r="J450" s="149"/>
      <c r="K450" s="149"/>
      <c r="L450" s="149"/>
      <c r="M450" s="150"/>
    </row>
    <row r="451" spans="1:13" ht="60.75" thickBot="1" x14ac:dyDescent="0.25">
      <c r="B451" s="20" t="s">
        <v>6</v>
      </c>
      <c r="C451" s="20" t="s">
        <v>7</v>
      </c>
      <c r="D451" s="20" t="s">
        <v>8</v>
      </c>
      <c r="E451" s="20" t="s">
        <v>9</v>
      </c>
      <c r="F451" s="20" t="s">
        <v>10</v>
      </c>
      <c r="G451" s="20" t="s">
        <v>11</v>
      </c>
      <c r="H451" s="20" t="s">
        <v>87</v>
      </c>
      <c r="I451" s="20" t="s">
        <v>13</v>
      </c>
      <c r="J451" s="62"/>
      <c r="K451" s="63" t="s">
        <v>14</v>
      </c>
      <c r="L451" s="20" t="s">
        <v>15</v>
      </c>
      <c r="M451" s="63" t="s">
        <v>16</v>
      </c>
    </row>
    <row r="452" spans="1:13" ht="23.1" customHeight="1" x14ac:dyDescent="0.2">
      <c r="A452" s="85"/>
      <c r="B452" s="64" t="s">
        <v>262</v>
      </c>
      <c r="C452" s="86" t="s">
        <v>89</v>
      </c>
      <c r="D452" s="86" t="s">
        <v>263</v>
      </c>
      <c r="E452" s="32" t="s">
        <v>27</v>
      </c>
      <c r="F452" s="32">
        <v>1</v>
      </c>
      <c r="G452" s="87" t="s">
        <v>28</v>
      </c>
      <c r="H452" s="88">
        <v>5</v>
      </c>
      <c r="I452" s="89" t="s">
        <v>22</v>
      </c>
      <c r="J452" s="66"/>
      <c r="K452" s="31">
        <f t="shared" ref="K452:K454" si="35">IF((H452&lt;&gt;0),HLOOKUP(H452,$B$10:$M$11,2),0)</f>
        <v>0</v>
      </c>
      <c r="L452" s="32">
        <v>3</v>
      </c>
      <c r="M452" s="33">
        <f>L452*K452</f>
        <v>0</v>
      </c>
    </row>
    <row r="453" spans="1:13" ht="23.1" customHeight="1" x14ac:dyDescent="0.2">
      <c r="A453" s="85"/>
      <c r="B453" s="64" t="s">
        <v>262</v>
      </c>
      <c r="C453" s="90" t="s">
        <v>89</v>
      </c>
      <c r="D453" s="90" t="s">
        <v>264</v>
      </c>
      <c r="E453" s="91" t="s">
        <v>27</v>
      </c>
      <c r="F453" s="91">
        <v>2</v>
      </c>
      <c r="G453" s="92" t="s">
        <v>28</v>
      </c>
      <c r="H453" s="88">
        <v>5</v>
      </c>
      <c r="I453" s="89" t="s">
        <v>22</v>
      </c>
      <c r="J453" s="66"/>
      <c r="K453" s="31">
        <f t="shared" si="35"/>
        <v>0</v>
      </c>
      <c r="L453" s="32">
        <v>3</v>
      </c>
      <c r="M453" s="33">
        <f t="shared" ref="M453:M454" si="36">L453*K453</f>
        <v>0</v>
      </c>
    </row>
    <row r="454" spans="1:13" ht="23.1" customHeight="1" x14ac:dyDescent="0.2">
      <c r="A454" s="85"/>
      <c r="B454" s="64" t="s">
        <v>262</v>
      </c>
      <c r="C454" s="90" t="s">
        <v>89</v>
      </c>
      <c r="D454" s="90" t="s">
        <v>265</v>
      </c>
      <c r="E454" s="91" t="s">
        <v>27</v>
      </c>
      <c r="F454" s="91">
        <v>3</v>
      </c>
      <c r="G454" s="92" t="s">
        <v>28</v>
      </c>
      <c r="H454" s="88">
        <v>5</v>
      </c>
      <c r="I454" s="89" t="s">
        <v>22</v>
      </c>
      <c r="J454" s="66"/>
      <c r="K454" s="31">
        <f t="shared" si="35"/>
        <v>0</v>
      </c>
      <c r="L454" s="32">
        <v>3</v>
      </c>
      <c r="M454" s="33">
        <f t="shared" si="36"/>
        <v>0</v>
      </c>
    </row>
    <row r="455" spans="1:13" ht="13.5" thickBot="1" x14ac:dyDescent="0.25"/>
    <row r="456" spans="1:13" ht="27.75" customHeight="1" thickBot="1" x14ac:dyDescent="0.25">
      <c r="H456" s="58">
        <f>SUM(H452:H454)</f>
        <v>15</v>
      </c>
      <c r="J456" s="59">
        <f>B450</f>
        <v>17</v>
      </c>
      <c r="K456" s="60">
        <f>SUM(K452:K454)</f>
        <v>0</v>
      </c>
      <c r="L456" s="61">
        <f>MEDIAN(L452:L454)</f>
        <v>3</v>
      </c>
      <c r="M456" s="60">
        <f>SUM(M452:M454)</f>
        <v>0</v>
      </c>
    </row>
    <row r="457" spans="1:13" ht="13.5" thickBot="1" x14ac:dyDescent="0.25"/>
    <row r="458" spans="1:13" ht="42" customHeight="1" thickBot="1" x14ac:dyDescent="0.25">
      <c r="B458" s="18">
        <v>18</v>
      </c>
      <c r="C458" s="147" t="s">
        <v>442</v>
      </c>
      <c r="D458" s="148"/>
      <c r="E458" s="148"/>
      <c r="F458" s="148"/>
      <c r="G458" s="148"/>
      <c r="H458" s="148"/>
      <c r="I458" s="148"/>
      <c r="J458" s="149"/>
      <c r="K458" s="149"/>
      <c r="L458" s="149"/>
      <c r="M458" s="150"/>
    </row>
    <row r="459" spans="1:13" ht="60.75" thickBot="1" x14ac:dyDescent="0.25">
      <c r="B459" s="20" t="s">
        <v>6</v>
      </c>
      <c r="C459" s="20" t="s">
        <v>7</v>
      </c>
      <c r="D459" s="20" t="s">
        <v>8</v>
      </c>
      <c r="E459" s="20" t="s">
        <v>9</v>
      </c>
      <c r="F459" s="20" t="s">
        <v>10</v>
      </c>
      <c r="G459" s="20" t="s">
        <v>11</v>
      </c>
      <c r="H459" s="20" t="s">
        <v>91</v>
      </c>
      <c r="I459" s="20" t="s">
        <v>13</v>
      </c>
      <c r="J459" s="62"/>
      <c r="K459" s="63" t="s">
        <v>14</v>
      </c>
      <c r="L459" s="20" t="s">
        <v>15</v>
      </c>
      <c r="M459" s="63" t="s">
        <v>16</v>
      </c>
    </row>
    <row r="460" spans="1:13" ht="23.1" customHeight="1" x14ac:dyDescent="0.2">
      <c r="B460" s="64" t="s">
        <v>266</v>
      </c>
      <c r="C460" s="64">
        <v>0</v>
      </c>
      <c r="D460" s="64" t="s">
        <v>227</v>
      </c>
      <c r="E460" s="64" t="s">
        <v>267</v>
      </c>
      <c r="F460" s="64">
        <v>1</v>
      </c>
      <c r="G460" s="65" t="s">
        <v>28</v>
      </c>
      <c r="H460" s="28">
        <v>12.3</v>
      </c>
      <c r="I460" s="26" t="s">
        <v>38</v>
      </c>
      <c r="J460" s="66"/>
      <c r="K460" s="31">
        <f t="shared" ref="K460:K473" si="37">IF((H460&lt;&gt;0),HLOOKUP(H460,$B$10:$M$11,2),0)</f>
        <v>0</v>
      </c>
      <c r="L460" s="32">
        <v>12</v>
      </c>
      <c r="M460" s="33">
        <f>L460*K460</f>
        <v>0</v>
      </c>
    </row>
    <row r="461" spans="1:13" ht="23.1" customHeight="1" x14ac:dyDescent="0.2">
      <c r="B461" s="64" t="s">
        <v>266</v>
      </c>
      <c r="C461" s="67">
        <v>0</v>
      </c>
      <c r="D461" s="67" t="s">
        <v>227</v>
      </c>
      <c r="E461" s="67" t="s">
        <v>267</v>
      </c>
      <c r="F461" s="67">
        <v>2</v>
      </c>
      <c r="G461" s="68" t="s">
        <v>28</v>
      </c>
      <c r="H461" s="35">
        <v>12.3</v>
      </c>
      <c r="I461" s="29" t="s">
        <v>38</v>
      </c>
      <c r="J461" s="66"/>
      <c r="K461" s="31">
        <f t="shared" si="37"/>
        <v>0</v>
      </c>
      <c r="L461" s="32">
        <v>12</v>
      </c>
      <c r="M461" s="33">
        <f t="shared" ref="M461:M473" si="38">L461*K461</f>
        <v>0</v>
      </c>
    </row>
    <row r="462" spans="1:13" ht="23.1" customHeight="1" x14ac:dyDescent="0.2">
      <c r="B462" s="64" t="s">
        <v>266</v>
      </c>
      <c r="C462" s="67">
        <v>0</v>
      </c>
      <c r="D462" s="67" t="s">
        <v>84</v>
      </c>
      <c r="E462" s="67" t="s">
        <v>267</v>
      </c>
      <c r="F462" s="67">
        <v>3</v>
      </c>
      <c r="G462" s="68" t="s">
        <v>28</v>
      </c>
      <c r="H462" s="35">
        <v>3.6</v>
      </c>
      <c r="I462" s="29" t="s">
        <v>38</v>
      </c>
      <c r="J462" s="66"/>
      <c r="K462" s="31">
        <f t="shared" si="37"/>
        <v>0</v>
      </c>
      <c r="L462" s="32">
        <v>12</v>
      </c>
      <c r="M462" s="33">
        <f t="shared" si="38"/>
        <v>0</v>
      </c>
    </row>
    <row r="463" spans="1:13" ht="23.1" customHeight="1" x14ac:dyDescent="0.2">
      <c r="B463" s="64" t="s">
        <v>266</v>
      </c>
      <c r="C463" s="67">
        <v>0</v>
      </c>
      <c r="D463" s="67" t="s">
        <v>268</v>
      </c>
      <c r="E463" s="67" t="s">
        <v>267</v>
      </c>
      <c r="F463" s="67">
        <v>4</v>
      </c>
      <c r="G463" s="68" t="s">
        <v>28</v>
      </c>
      <c r="H463" s="69">
        <v>12.3</v>
      </c>
      <c r="I463" s="67" t="s">
        <v>38</v>
      </c>
      <c r="J463" s="66"/>
      <c r="K463" s="31">
        <f t="shared" si="37"/>
        <v>0</v>
      </c>
      <c r="L463" s="32">
        <v>12</v>
      </c>
      <c r="M463" s="33">
        <f t="shared" si="38"/>
        <v>0</v>
      </c>
    </row>
    <row r="464" spans="1:13" ht="23.1" customHeight="1" x14ac:dyDescent="0.2">
      <c r="B464" s="64" t="s">
        <v>266</v>
      </c>
      <c r="C464" s="29">
        <v>0</v>
      </c>
      <c r="D464" s="29" t="s">
        <v>269</v>
      </c>
      <c r="E464" s="29" t="s">
        <v>267</v>
      </c>
      <c r="F464" s="29">
        <v>5</v>
      </c>
      <c r="G464" s="34" t="s">
        <v>28</v>
      </c>
      <c r="H464" s="35">
        <v>12.3</v>
      </c>
      <c r="I464" s="29" t="s">
        <v>38</v>
      </c>
      <c r="J464" s="66"/>
      <c r="K464" s="31">
        <f t="shared" si="37"/>
        <v>0</v>
      </c>
      <c r="L464" s="32">
        <v>12</v>
      </c>
      <c r="M464" s="33">
        <f t="shared" si="38"/>
        <v>0</v>
      </c>
    </row>
    <row r="465" spans="2:13" ht="23.1" customHeight="1" x14ac:dyDescent="0.2">
      <c r="B465" s="64" t="s">
        <v>266</v>
      </c>
      <c r="C465" s="29">
        <v>0</v>
      </c>
      <c r="D465" s="29" t="s">
        <v>61</v>
      </c>
      <c r="E465" s="29" t="s">
        <v>80</v>
      </c>
      <c r="F465" s="29">
        <v>6</v>
      </c>
      <c r="G465" s="34" t="s">
        <v>28</v>
      </c>
      <c r="H465" s="35">
        <v>3.5</v>
      </c>
      <c r="I465" s="29" t="s">
        <v>22</v>
      </c>
      <c r="J465" s="66"/>
      <c r="K465" s="31">
        <f t="shared" si="37"/>
        <v>0</v>
      </c>
      <c r="L465" s="32">
        <v>12</v>
      </c>
      <c r="M465" s="33">
        <f t="shared" si="38"/>
        <v>0</v>
      </c>
    </row>
    <row r="466" spans="2:13" ht="23.1" customHeight="1" x14ac:dyDescent="0.2">
      <c r="B466" s="64" t="s">
        <v>266</v>
      </c>
      <c r="C466" s="29">
        <v>0</v>
      </c>
      <c r="D466" s="29" t="s">
        <v>270</v>
      </c>
      <c r="E466" s="29" t="s">
        <v>80</v>
      </c>
      <c r="F466" s="29">
        <v>7</v>
      </c>
      <c r="G466" s="34" t="s">
        <v>28</v>
      </c>
      <c r="H466" s="35">
        <v>3.5</v>
      </c>
      <c r="I466" s="29" t="s">
        <v>22</v>
      </c>
      <c r="J466" s="66"/>
      <c r="K466" s="31">
        <f t="shared" si="37"/>
        <v>0</v>
      </c>
      <c r="L466" s="32">
        <v>12</v>
      </c>
      <c r="M466" s="33">
        <f t="shared" si="38"/>
        <v>0</v>
      </c>
    </row>
    <row r="467" spans="2:13" ht="23.1" customHeight="1" x14ac:dyDescent="0.2">
      <c r="B467" s="64" t="s">
        <v>266</v>
      </c>
      <c r="C467" s="29">
        <v>1</v>
      </c>
      <c r="D467" s="29" t="s">
        <v>271</v>
      </c>
      <c r="E467" s="29"/>
      <c r="F467" s="29">
        <v>8</v>
      </c>
      <c r="G467" s="34" t="s">
        <v>28</v>
      </c>
      <c r="H467" s="35">
        <v>3.5</v>
      </c>
      <c r="I467" s="29" t="s">
        <v>38</v>
      </c>
      <c r="J467" s="66"/>
      <c r="K467" s="31">
        <f t="shared" si="37"/>
        <v>0</v>
      </c>
      <c r="L467" s="32">
        <v>12</v>
      </c>
      <c r="M467" s="33">
        <f t="shared" si="38"/>
        <v>0</v>
      </c>
    </row>
    <row r="468" spans="2:13" ht="23.1" customHeight="1" x14ac:dyDescent="0.2">
      <c r="B468" s="64" t="s">
        <v>266</v>
      </c>
      <c r="C468" s="29">
        <v>1</v>
      </c>
      <c r="D468" s="29" t="s">
        <v>181</v>
      </c>
      <c r="E468" s="29" t="s">
        <v>272</v>
      </c>
      <c r="F468" s="29">
        <v>9</v>
      </c>
      <c r="G468" s="34" t="s">
        <v>28</v>
      </c>
      <c r="H468" s="35">
        <v>6.1</v>
      </c>
      <c r="I468" s="29" t="s">
        <v>38</v>
      </c>
      <c r="J468" s="66"/>
      <c r="K468" s="31">
        <f t="shared" si="37"/>
        <v>0</v>
      </c>
      <c r="L468" s="32">
        <v>12</v>
      </c>
      <c r="M468" s="33">
        <f t="shared" si="38"/>
        <v>0</v>
      </c>
    </row>
    <row r="469" spans="2:13" ht="23.1" customHeight="1" x14ac:dyDescent="0.2">
      <c r="B469" s="64" t="s">
        <v>266</v>
      </c>
      <c r="C469" s="29">
        <v>1</v>
      </c>
      <c r="D469" s="29" t="s">
        <v>83</v>
      </c>
      <c r="E469" s="29" t="s">
        <v>267</v>
      </c>
      <c r="F469" s="29">
        <v>10</v>
      </c>
      <c r="G469" s="34" t="s">
        <v>28</v>
      </c>
      <c r="H469" s="35">
        <v>7.6</v>
      </c>
      <c r="I469" s="29" t="s">
        <v>38</v>
      </c>
      <c r="J469" s="66"/>
      <c r="K469" s="31">
        <f t="shared" si="37"/>
        <v>0</v>
      </c>
      <c r="L469" s="32">
        <v>12</v>
      </c>
      <c r="M469" s="33">
        <f t="shared" si="38"/>
        <v>0</v>
      </c>
    </row>
    <row r="470" spans="2:13" ht="23.1" customHeight="1" x14ac:dyDescent="0.2">
      <c r="B470" s="64" t="s">
        <v>266</v>
      </c>
      <c r="C470" s="29">
        <v>1</v>
      </c>
      <c r="D470" s="29" t="s">
        <v>58</v>
      </c>
      <c r="E470" s="29" t="s">
        <v>80</v>
      </c>
      <c r="F470" s="29">
        <v>11</v>
      </c>
      <c r="G470" s="34" t="s">
        <v>28</v>
      </c>
      <c r="H470" s="35">
        <v>3.5</v>
      </c>
      <c r="I470" s="29" t="s">
        <v>22</v>
      </c>
      <c r="J470" s="66"/>
      <c r="K470" s="31">
        <f t="shared" si="37"/>
        <v>0</v>
      </c>
      <c r="L470" s="32">
        <v>12</v>
      </c>
      <c r="M470" s="33">
        <f t="shared" si="38"/>
        <v>0</v>
      </c>
    </row>
    <row r="471" spans="2:13" ht="23.1" customHeight="1" x14ac:dyDescent="0.2">
      <c r="B471" s="64" t="s">
        <v>266</v>
      </c>
      <c r="C471" s="29">
        <v>1</v>
      </c>
      <c r="D471" s="29" t="s">
        <v>273</v>
      </c>
      <c r="E471" s="29" t="s">
        <v>80</v>
      </c>
      <c r="F471" s="29">
        <v>12</v>
      </c>
      <c r="G471" s="34" t="s">
        <v>28</v>
      </c>
      <c r="H471" s="35">
        <v>3.3</v>
      </c>
      <c r="I471" s="29" t="s">
        <v>22</v>
      </c>
      <c r="J471" s="66"/>
      <c r="K471" s="31">
        <f t="shared" si="37"/>
        <v>0</v>
      </c>
      <c r="L471" s="32">
        <v>12</v>
      </c>
      <c r="M471" s="33">
        <f t="shared" si="38"/>
        <v>0</v>
      </c>
    </row>
    <row r="472" spans="2:13" ht="23.1" customHeight="1" x14ac:dyDescent="0.2">
      <c r="B472" s="64" t="s">
        <v>266</v>
      </c>
      <c r="C472" s="29">
        <v>1</v>
      </c>
      <c r="D472" s="29" t="s">
        <v>274</v>
      </c>
      <c r="E472" s="29" t="s">
        <v>267</v>
      </c>
      <c r="F472" s="29">
        <v>13</v>
      </c>
      <c r="G472" s="34" t="s">
        <v>90</v>
      </c>
      <c r="H472" s="35">
        <v>28.2</v>
      </c>
      <c r="I472" s="29" t="s">
        <v>38</v>
      </c>
      <c r="J472" s="66"/>
      <c r="K472" s="31">
        <f t="shared" si="37"/>
        <v>0</v>
      </c>
      <c r="L472" s="32">
        <v>12</v>
      </c>
      <c r="M472" s="33">
        <f t="shared" si="38"/>
        <v>0</v>
      </c>
    </row>
    <row r="473" spans="2:13" ht="23.1" customHeight="1" x14ac:dyDescent="0.2">
      <c r="B473" s="64" t="s">
        <v>266</v>
      </c>
      <c r="C473" s="29">
        <v>1</v>
      </c>
      <c r="D473" s="29" t="s">
        <v>274</v>
      </c>
      <c r="E473" s="29" t="s">
        <v>267</v>
      </c>
      <c r="F473" s="29">
        <v>14</v>
      </c>
      <c r="G473" s="34" t="s">
        <v>90</v>
      </c>
      <c r="H473" s="35">
        <v>28.2</v>
      </c>
      <c r="I473" s="29" t="s">
        <v>38</v>
      </c>
      <c r="J473" s="66"/>
      <c r="K473" s="31">
        <f t="shared" si="37"/>
        <v>0</v>
      </c>
      <c r="L473" s="32">
        <v>12</v>
      </c>
      <c r="M473" s="33">
        <f t="shared" si="38"/>
        <v>0</v>
      </c>
    </row>
    <row r="474" spans="2:13" ht="13.5" thickBot="1" x14ac:dyDescent="0.25"/>
    <row r="475" spans="2:13" ht="27.75" customHeight="1" thickBot="1" x14ac:dyDescent="0.25">
      <c r="H475" s="58">
        <f>SUM(H460:H473)</f>
        <v>140.19999999999999</v>
      </c>
      <c r="J475" s="59">
        <f>B458</f>
        <v>18</v>
      </c>
      <c r="K475" s="60">
        <f>SUM(K460:K473)</f>
        <v>0</v>
      </c>
      <c r="L475" s="61">
        <f>MEDIAN(L460:L473)</f>
        <v>12</v>
      </c>
      <c r="M475" s="60">
        <f>SUM(M460:M473)</f>
        <v>0</v>
      </c>
    </row>
    <row r="476" spans="2:13" ht="13.5" thickBot="1" x14ac:dyDescent="0.25"/>
    <row r="477" spans="2:13" ht="42" customHeight="1" thickBot="1" x14ac:dyDescent="0.25">
      <c r="B477" s="18">
        <v>19</v>
      </c>
      <c r="C477" s="147" t="s">
        <v>443</v>
      </c>
      <c r="D477" s="148"/>
      <c r="E477" s="148"/>
      <c r="F477" s="148"/>
      <c r="G477" s="148"/>
      <c r="H477" s="148"/>
      <c r="I477" s="148"/>
      <c r="J477" s="149"/>
      <c r="K477" s="149"/>
      <c r="L477" s="149"/>
      <c r="M477" s="150"/>
    </row>
    <row r="478" spans="2:13" ht="60.75" thickBot="1" x14ac:dyDescent="0.25">
      <c r="B478" s="20" t="s">
        <v>6</v>
      </c>
      <c r="C478" s="20" t="s">
        <v>7</v>
      </c>
      <c r="D478" s="20" t="s">
        <v>8</v>
      </c>
      <c r="E478" s="20" t="s">
        <v>9</v>
      </c>
      <c r="F478" s="20" t="s">
        <v>10</v>
      </c>
      <c r="G478" s="20" t="s">
        <v>11</v>
      </c>
      <c r="H478" s="20" t="s">
        <v>222</v>
      </c>
      <c r="I478" s="20" t="s">
        <v>13</v>
      </c>
      <c r="J478" s="62"/>
      <c r="K478" s="63" t="s">
        <v>14</v>
      </c>
      <c r="L478" s="20" t="s">
        <v>15</v>
      </c>
      <c r="M478" s="63" t="s">
        <v>16</v>
      </c>
    </row>
    <row r="479" spans="2:13" ht="23.1" customHeight="1" x14ac:dyDescent="0.2">
      <c r="B479" s="64" t="s">
        <v>275</v>
      </c>
      <c r="C479" s="64" t="s">
        <v>89</v>
      </c>
      <c r="D479" s="64" t="s">
        <v>276</v>
      </c>
      <c r="E479" s="64" t="s">
        <v>27</v>
      </c>
      <c r="F479" s="64">
        <v>1</v>
      </c>
      <c r="G479" s="65" t="s">
        <v>90</v>
      </c>
      <c r="H479" s="28">
        <v>22.3</v>
      </c>
      <c r="I479" s="26" t="s">
        <v>29</v>
      </c>
      <c r="J479" s="66"/>
      <c r="K479" s="31">
        <f t="shared" ref="K479:K483" si="39">IF((H479&lt;&gt;0),HLOOKUP(H479,$B$10:$M$11,2),0)</f>
        <v>0</v>
      </c>
      <c r="L479" s="32">
        <v>4</v>
      </c>
      <c r="M479" s="33">
        <f>L479*K479</f>
        <v>0</v>
      </c>
    </row>
    <row r="480" spans="2:13" ht="23.1" customHeight="1" x14ac:dyDescent="0.2">
      <c r="B480" s="64" t="s">
        <v>275</v>
      </c>
      <c r="C480" s="67" t="s">
        <v>89</v>
      </c>
      <c r="D480" s="67" t="s">
        <v>276</v>
      </c>
      <c r="E480" s="67" t="s">
        <v>77</v>
      </c>
      <c r="F480" s="67">
        <v>2</v>
      </c>
      <c r="G480" s="68" t="s">
        <v>28</v>
      </c>
      <c r="H480" s="35">
        <v>2.6</v>
      </c>
      <c r="I480" s="29" t="s">
        <v>38</v>
      </c>
      <c r="J480" s="66"/>
      <c r="K480" s="31">
        <f t="shared" si="39"/>
        <v>0</v>
      </c>
      <c r="L480" s="32">
        <v>4</v>
      </c>
      <c r="M480" s="33">
        <f t="shared" ref="M480:M483" si="40">L480*K480</f>
        <v>0</v>
      </c>
    </row>
    <row r="481" spans="2:13" ht="23.1" customHeight="1" x14ac:dyDescent="0.2">
      <c r="B481" s="64" t="s">
        <v>275</v>
      </c>
      <c r="C481" s="67" t="s">
        <v>89</v>
      </c>
      <c r="D481" s="67" t="s">
        <v>276</v>
      </c>
      <c r="E481" s="67" t="s">
        <v>77</v>
      </c>
      <c r="F481" s="67">
        <v>3</v>
      </c>
      <c r="G481" s="68" t="s">
        <v>28</v>
      </c>
      <c r="H481" s="35">
        <v>5.7</v>
      </c>
      <c r="I481" s="29" t="s">
        <v>38</v>
      </c>
      <c r="J481" s="66"/>
      <c r="K481" s="31">
        <f t="shared" si="39"/>
        <v>0</v>
      </c>
      <c r="L481" s="32">
        <v>4</v>
      </c>
      <c r="M481" s="33">
        <f t="shared" si="40"/>
        <v>0</v>
      </c>
    </row>
    <row r="482" spans="2:13" ht="23.1" customHeight="1" x14ac:dyDescent="0.2">
      <c r="B482" s="64" t="s">
        <v>275</v>
      </c>
      <c r="C482" s="67" t="s">
        <v>89</v>
      </c>
      <c r="D482" s="67" t="s">
        <v>276</v>
      </c>
      <c r="E482" s="67" t="s">
        <v>77</v>
      </c>
      <c r="F482" s="67">
        <v>4</v>
      </c>
      <c r="G482" s="68" t="s">
        <v>28</v>
      </c>
      <c r="H482" s="69">
        <v>7.1</v>
      </c>
      <c r="I482" s="67" t="s">
        <v>38</v>
      </c>
      <c r="J482" s="66"/>
      <c r="K482" s="31">
        <f t="shared" si="39"/>
        <v>0</v>
      </c>
      <c r="L482" s="32">
        <v>4</v>
      </c>
      <c r="M482" s="33">
        <f t="shared" si="40"/>
        <v>0</v>
      </c>
    </row>
    <row r="483" spans="2:13" ht="23.1" customHeight="1" x14ac:dyDescent="0.2">
      <c r="B483" s="64" t="s">
        <v>275</v>
      </c>
      <c r="C483" s="29" t="s">
        <v>89</v>
      </c>
      <c r="D483" s="29" t="s">
        <v>276</v>
      </c>
      <c r="E483" s="29" t="s">
        <v>77</v>
      </c>
      <c r="F483" s="29">
        <v>5</v>
      </c>
      <c r="G483" s="34" t="s">
        <v>28</v>
      </c>
      <c r="H483" s="35">
        <v>7.1</v>
      </c>
      <c r="I483" s="29" t="s">
        <v>38</v>
      </c>
      <c r="J483" s="66"/>
      <c r="K483" s="31">
        <f t="shared" si="39"/>
        <v>0</v>
      </c>
      <c r="L483" s="32">
        <v>4</v>
      </c>
      <c r="M483" s="33">
        <f t="shared" si="40"/>
        <v>0</v>
      </c>
    </row>
    <row r="484" spans="2:13" ht="13.5" thickBot="1" x14ac:dyDescent="0.25"/>
    <row r="485" spans="2:13" ht="27.75" customHeight="1" thickBot="1" x14ac:dyDescent="0.25">
      <c r="H485" s="58">
        <f>SUM(H479:H483)</f>
        <v>44.800000000000004</v>
      </c>
      <c r="J485" s="59">
        <f>B477</f>
        <v>19</v>
      </c>
      <c r="K485" s="60">
        <f>SUM(K479:K483)</f>
        <v>0</v>
      </c>
      <c r="L485" s="61">
        <f>MEDIAN(L479:L483)</f>
        <v>4</v>
      </c>
      <c r="M485" s="60">
        <f>SUM(M479:M483)</f>
        <v>0</v>
      </c>
    </row>
    <row r="486" spans="2:13" ht="13.5" thickBot="1" x14ac:dyDescent="0.25"/>
    <row r="487" spans="2:13" ht="42" customHeight="1" thickBot="1" x14ac:dyDescent="0.25">
      <c r="B487" s="18">
        <v>20</v>
      </c>
      <c r="C487" s="147" t="s">
        <v>444</v>
      </c>
      <c r="D487" s="148"/>
      <c r="E487" s="148"/>
      <c r="F487" s="148"/>
      <c r="G487" s="148"/>
      <c r="H487" s="148"/>
      <c r="I487" s="148"/>
      <c r="J487" s="149"/>
      <c r="K487" s="149"/>
      <c r="L487" s="149"/>
      <c r="M487" s="150"/>
    </row>
    <row r="488" spans="2:13" ht="60.75" thickBot="1" x14ac:dyDescent="0.25">
      <c r="B488" s="20" t="s">
        <v>6</v>
      </c>
      <c r="C488" s="20" t="s">
        <v>7</v>
      </c>
      <c r="D488" s="20" t="s">
        <v>8</v>
      </c>
      <c r="E488" s="20" t="s">
        <v>9</v>
      </c>
      <c r="F488" s="20" t="s">
        <v>10</v>
      </c>
      <c r="G488" s="20" t="s">
        <v>11</v>
      </c>
      <c r="H488" s="20" t="s">
        <v>91</v>
      </c>
      <c r="I488" s="20" t="s">
        <v>13</v>
      </c>
      <c r="J488" s="62"/>
      <c r="K488" s="63" t="s">
        <v>14</v>
      </c>
      <c r="L488" s="20" t="s">
        <v>15</v>
      </c>
      <c r="M488" s="63" t="s">
        <v>16</v>
      </c>
    </row>
    <row r="489" spans="2:13" ht="23.1" customHeight="1" x14ac:dyDescent="0.2">
      <c r="B489" s="64" t="s">
        <v>277</v>
      </c>
      <c r="C489" s="64">
        <v>0</v>
      </c>
      <c r="D489" s="64" t="s">
        <v>181</v>
      </c>
      <c r="E489" s="64" t="s">
        <v>27</v>
      </c>
      <c r="F489" s="64">
        <v>1</v>
      </c>
      <c r="G489" s="65" t="s">
        <v>28</v>
      </c>
      <c r="H489" s="28">
        <v>7.92</v>
      </c>
      <c r="I489" s="26" t="s">
        <v>22</v>
      </c>
      <c r="J489" s="66"/>
      <c r="K489" s="31">
        <f t="shared" ref="K489:K501" si="41">IF((H489&lt;&gt;0),HLOOKUP(H489,$B$10:$M$11,2),0)</f>
        <v>0</v>
      </c>
      <c r="L489" s="32">
        <v>12</v>
      </c>
      <c r="M489" s="33">
        <f>L489*K489</f>
        <v>0</v>
      </c>
    </row>
    <row r="490" spans="2:13" ht="23.1" customHeight="1" x14ac:dyDescent="0.2">
      <c r="B490" s="64" t="s">
        <v>277</v>
      </c>
      <c r="C490" s="67">
        <v>0</v>
      </c>
      <c r="D490" s="67" t="s">
        <v>130</v>
      </c>
      <c r="E490" s="67" t="s">
        <v>27</v>
      </c>
      <c r="F490" s="67">
        <v>2</v>
      </c>
      <c r="G490" s="68" t="s">
        <v>28</v>
      </c>
      <c r="H490" s="35">
        <v>7.92</v>
      </c>
      <c r="I490" s="29" t="s">
        <v>22</v>
      </c>
      <c r="J490" s="66"/>
      <c r="K490" s="31">
        <f t="shared" si="41"/>
        <v>0</v>
      </c>
      <c r="L490" s="32">
        <v>12</v>
      </c>
      <c r="M490" s="33">
        <f t="shared" ref="M490:M501" si="42">L490*K490</f>
        <v>0</v>
      </c>
    </row>
    <row r="491" spans="2:13" ht="23.1" customHeight="1" x14ac:dyDescent="0.2">
      <c r="B491" s="64" t="s">
        <v>277</v>
      </c>
      <c r="C491" s="67">
        <v>0</v>
      </c>
      <c r="D491" s="67" t="s">
        <v>141</v>
      </c>
      <c r="E491" s="67" t="s">
        <v>27</v>
      </c>
      <c r="F491" s="67">
        <v>3</v>
      </c>
      <c r="G491" s="68" t="s">
        <v>28</v>
      </c>
      <c r="H491" s="35">
        <v>5.7</v>
      </c>
      <c r="I491" s="29" t="s">
        <v>22</v>
      </c>
      <c r="J491" s="66"/>
      <c r="K491" s="31">
        <f t="shared" si="41"/>
        <v>0</v>
      </c>
      <c r="L491" s="32">
        <v>12</v>
      </c>
      <c r="M491" s="33">
        <f t="shared" si="42"/>
        <v>0</v>
      </c>
    </row>
    <row r="492" spans="2:13" ht="23.1" customHeight="1" x14ac:dyDescent="0.2">
      <c r="B492" s="64" t="s">
        <v>277</v>
      </c>
      <c r="C492" s="67">
        <v>0</v>
      </c>
      <c r="D492" s="67" t="s">
        <v>141</v>
      </c>
      <c r="E492" s="67" t="s">
        <v>27</v>
      </c>
      <c r="F492" s="67">
        <v>4</v>
      </c>
      <c r="G492" s="68" t="s">
        <v>28</v>
      </c>
      <c r="H492" s="69">
        <v>5.7</v>
      </c>
      <c r="I492" s="67" t="s">
        <v>22</v>
      </c>
      <c r="J492" s="66"/>
      <c r="K492" s="31">
        <f t="shared" si="41"/>
        <v>0</v>
      </c>
      <c r="L492" s="32">
        <v>12</v>
      </c>
      <c r="M492" s="33">
        <f t="shared" si="42"/>
        <v>0</v>
      </c>
    </row>
    <row r="493" spans="2:13" ht="23.1" customHeight="1" x14ac:dyDescent="0.2">
      <c r="B493" s="64" t="s">
        <v>277</v>
      </c>
      <c r="C493" s="29">
        <v>1</v>
      </c>
      <c r="D493" s="29" t="s">
        <v>181</v>
      </c>
      <c r="E493" s="29" t="s">
        <v>27</v>
      </c>
      <c r="F493" s="29">
        <v>5</v>
      </c>
      <c r="G493" s="34" t="s">
        <v>28</v>
      </c>
      <c r="H493" s="35">
        <v>7.92</v>
      </c>
      <c r="I493" s="29" t="s">
        <v>22</v>
      </c>
      <c r="J493" s="66"/>
      <c r="K493" s="31">
        <f t="shared" si="41"/>
        <v>0</v>
      </c>
      <c r="L493" s="32">
        <v>12</v>
      </c>
      <c r="M493" s="33">
        <f t="shared" si="42"/>
        <v>0</v>
      </c>
    </row>
    <row r="494" spans="2:13" ht="23.1" customHeight="1" x14ac:dyDescent="0.2">
      <c r="B494" s="64" t="s">
        <v>277</v>
      </c>
      <c r="C494" s="29">
        <v>1</v>
      </c>
      <c r="D494" s="29" t="s">
        <v>278</v>
      </c>
      <c r="E494" s="29" t="s">
        <v>27</v>
      </c>
      <c r="F494" s="29">
        <v>6</v>
      </c>
      <c r="G494" s="34" t="s">
        <v>28</v>
      </c>
      <c r="H494" s="35">
        <v>5.7</v>
      </c>
      <c r="I494" s="29" t="s">
        <v>22</v>
      </c>
      <c r="J494" s="66"/>
      <c r="K494" s="31">
        <f t="shared" si="41"/>
        <v>0</v>
      </c>
      <c r="L494" s="32">
        <v>12</v>
      </c>
      <c r="M494" s="33">
        <f t="shared" si="42"/>
        <v>0</v>
      </c>
    </row>
    <row r="495" spans="2:13" ht="23.1" customHeight="1" x14ac:dyDescent="0.2">
      <c r="B495" s="64" t="s">
        <v>277</v>
      </c>
      <c r="C495" s="29">
        <v>1</v>
      </c>
      <c r="D495" s="29" t="s">
        <v>279</v>
      </c>
      <c r="E495" s="29" t="s">
        <v>27</v>
      </c>
      <c r="F495" s="29">
        <v>7</v>
      </c>
      <c r="G495" s="34" t="s">
        <v>28</v>
      </c>
      <c r="H495" s="35">
        <v>7.92</v>
      </c>
      <c r="I495" s="29" t="s">
        <v>22</v>
      </c>
      <c r="J495" s="66"/>
      <c r="K495" s="31">
        <f t="shared" si="41"/>
        <v>0</v>
      </c>
      <c r="L495" s="32">
        <v>12</v>
      </c>
      <c r="M495" s="33">
        <f t="shared" si="42"/>
        <v>0</v>
      </c>
    </row>
    <row r="496" spans="2:13" ht="23.1" customHeight="1" x14ac:dyDescent="0.2">
      <c r="B496" s="64" t="s">
        <v>277</v>
      </c>
      <c r="C496" s="29">
        <v>1</v>
      </c>
      <c r="D496" s="29" t="s">
        <v>279</v>
      </c>
      <c r="E496" s="29" t="s">
        <v>27</v>
      </c>
      <c r="F496" s="29">
        <v>8</v>
      </c>
      <c r="G496" s="34" t="s">
        <v>28</v>
      </c>
      <c r="H496" s="35">
        <v>7.92</v>
      </c>
      <c r="I496" s="29" t="s">
        <v>22</v>
      </c>
      <c r="J496" s="66"/>
      <c r="K496" s="31">
        <f t="shared" si="41"/>
        <v>0</v>
      </c>
      <c r="L496" s="32">
        <v>12</v>
      </c>
      <c r="M496" s="33">
        <f t="shared" si="42"/>
        <v>0</v>
      </c>
    </row>
    <row r="497" spans="2:13" ht="23.1" customHeight="1" x14ac:dyDescent="0.2">
      <c r="B497" s="64" t="s">
        <v>277</v>
      </c>
      <c r="C497" s="29">
        <v>1</v>
      </c>
      <c r="D497" s="29" t="s">
        <v>280</v>
      </c>
      <c r="E497" s="29" t="s">
        <v>27</v>
      </c>
      <c r="F497" s="29">
        <v>9</v>
      </c>
      <c r="G497" s="34" t="s">
        <v>28</v>
      </c>
      <c r="H497" s="35">
        <v>7.92</v>
      </c>
      <c r="I497" s="29" t="s">
        <v>22</v>
      </c>
      <c r="J497" s="66"/>
      <c r="K497" s="31">
        <f t="shared" si="41"/>
        <v>0</v>
      </c>
      <c r="L497" s="32">
        <v>12</v>
      </c>
      <c r="M497" s="33">
        <f t="shared" si="42"/>
        <v>0</v>
      </c>
    </row>
    <row r="498" spans="2:13" ht="23.1" customHeight="1" x14ac:dyDescent="0.2">
      <c r="B498" s="64" t="s">
        <v>277</v>
      </c>
      <c r="C498" s="29">
        <v>1</v>
      </c>
      <c r="D498" s="29" t="s">
        <v>96</v>
      </c>
      <c r="E498" s="29" t="s">
        <v>27</v>
      </c>
      <c r="F498" s="29">
        <v>10</v>
      </c>
      <c r="G498" s="34" t="s">
        <v>28</v>
      </c>
      <c r="H498" s="35">
        <v>7.92</v>
      </c>
      <c r="I498" s="29" t="s">
        <v>22</v>
      </c>
      <c r="J498" s="66"/>
      <c r="K498" s="31">
        <f t="shared" si="41"/>
        <v>0</v>
      </c>
      <c r="L498" s="32">
        <v>12</v>
      </c>
      <c r="M498" s="33">
        <f t="shared" si="42"/>
        <v>0</v>
      </c>
    </row>
    <row r="499" spans="2:13" ht="23.1" customHeight="1" x14ac:dyDescent="0.2">
      <c r="B499" s="64" t="s">
        <v>277</v>
      </c>
      <c r="C499" s="29">
        <v>1</v>
      </c>
      <c r="D499" s="29" t="s">
        <v>96</v>
      </c>
      <c r="E499" s="29" t="s">
        <v>27</v>
      </c>
      <c r="F499" s="29">
        <v>11</v>
      </c>
      <c r="G499" s="34" t="s">
        <v>28</v>
      </c>
      <c r="H499" s="35">
        <v>5.7</v>
      </c>
      <c r="I499" s="29" t="s">
        <v>22</v>
      </c>
      <c r="J499" s="66"/>
      <c r="K499" s="31">
        <f t="shared" si="41"/>
        <v>0</v>
      </c>
      <c r="L499" s="32">
        <v>12</v>
      </c>
      <c r="M499" s="33">
        <f t="shared" si="42"/>
        <v>0</v>
      </c>
    </row>
    <row r="500" spans="2:13" ht="23.1" customHeight="1" x14ac:dyDescent="0.2">
      <c r="B500" s="64" t="s">
        <v>277</v>
      </c>
      <c r="C500" s="29">
        <v>1</v>
      </c>
      <c r="D500" s="29" t="s">
        <v>273</v>
      </c>
      <c r="E500" s="29" t="s">
        <v>27</v>
      </c>
      <c r="F500" s="29">
        <v>12</v>
      </c>
      <c r="G500" s="34" t="s">
        <v>28</v>
      </c>
      <c r="H500" s="35">
        <v>7.92</v>
      </c>
      <c r="I500" s="29" t="s">
        <v>22</v>
      </c>
      <c r="J500" s="66"/>
      <c r="K500" s="31">
        <f t="shared" si="41"/>
        <v>0</v>
      </c>
      <c r="L500" s="32">
        <v>12</v>
      </c>
      <c r="M500" s="33">
        <f t="shared" si="42"/>
        <v>0</v>
      </c>
    </row>
    <row r="501" spans="2:13" ht="23.1" customHeight="1" x14ac:dyDescent="0.2">
      <c r="B501" s="64" t="s">
        <v>277</v>
      </c>
      <c r="C501" s="29">
        <v>1</v>
      </c>
      <c r="D501" s="29" t="s">
        <v>281</v>
      </c>
      <c r="E501" s="29" t="s">
        <v>27</v>
      </c>
      <c r="F501" s="29">
        <v>13</v>
      </c>
      <c r="G501" s="34" t="s">
        <v>28</v>
      </c>
      <c r="H501" s="35">
        <v>5.7</v>
      </c>
      <c r="I501" s="29" t="s">
        <v>22</v>
      </c>
      <c r="J501" s="66"/>
      <c r="K501" s="31">
        <f t="shared" si="41"/>
        <v>0</v>
      </c>
      <c r="L501" s="32">
        <v>12</v>
      </c>
      <c r="M501" s="33">
        <f t="shared" si="42"/>
        <v>0</v>
      </c>
    </row>
    <row r="502" spans="2:13" ht="13.5" thickBot="1" x14ac:dyDescent="0.25"/>
    <row r="503" spans="2:13" ht="27.75" customHeight="1" thickBot="1" x14ac:dyDescent="0.25">
      <c r="H503" s="58">
        <f>SUM(H489:H501)</f>
        <v>91.860000000000014</v>
      </c>
      <c r="J503" s="59">
        <f>B487</f>
        <v>20</v>
      </c>
      <c r="K503" s="60">
        <f>SUM(K489:K501)</f>
        <v>0</v>
      </c>
      <c r="L503" s="61">
        <f>MEDIAN(L489:L501)</f>
        <v>12</v>
      </c>
      <c r="M503" s="60">
        <f>SUM(M489:M501)</f>
        <v>0</v>
      </c>
    </row>
    <row r="504" spans="2:13" ht="13.5" thickBot="1" x14ac:dyDescent="0.25"/>
    <row r="505" spans="2:13" ht="42" customHeight="1" thickBot="1" x14ac:dyDescent="0.25">
      <c r="B505" s="18">
        <v>21</v>
      </c>
      <c r="C505" s="147" t="s">
        <v>445</v>
      </c>
      <c r="D505" s="148"/>
      <c r="E505" s="148"/>
      <c r="F505" s="148"/>
      <c r="G505" s="148"/>
      <c r="H505" s="148"/>
      <c r="I505" s="148"/>
      <c r="J505" s="149"/>
      <c r="K505" s="149"/>
      <c r="L505" s="149"/>
      <c r="M505" s="150"/>
    </row>
    <row r="506" spans="2:13" ht="60.75" thickBot="1" x14ac:dyDescent="0.25">
      <c r="B506" s="20" t="s">
        <v>6</v>
      </c>
      <c r="C506" s="20" t="s">
        <v>7</v>
      </c>
      <c r="D506" s="20" t="s">
        <v>8</v>
      </c>
      <c r="E506" s="20" t="s">
        <v>9</v>
      </c>
      <c r="F506" s="20" t="s">
        <v>10</v>
      </c>
      <c r="G506" s="20" t="s">
        <v>11</v>
      </c>
      <c r="H506" s="20" t="s">
        <v>91</v>
      </c>
      <c r="I506" s="20" t="s">
        <v>13</v>
      </c>
      <c r="J506" s="62"/>
      <c r="K506" s="63" t="s">
        <v>14</v>
      </c>
      <c r="L506" s="20" t="s">
        <v>15</v>
      </c>
      <c r="M506" s="63" t="s">
        <v>16</v>
      </c>
    </row>
    <row r="507" spans="2:13" ht="23.1" customHeight="1" x14ac:dyDescent="0.2">
      <c r="B507" s="29" t="s">
        <v>282</v>
      </c>
      <c r="C507" s="29">
        <v>1</v>
      </c>
      <c r="D507" s="29"/>
      <c r="E507" s="29" t="s">
        <v>77</v>
      </c>
      <c r="F507" s="29">
        <v>1</v>
      </c>
      <c r="G507" s="34" t="s">
        <v>28</v>
      </c>
      <c r="H507" s="35">
        <v>20</v>
      </c>
      <c r="I507" s="29" t="s">
        <v>38</v>
      </c>
      <c r="J507" s="66"/>
      <c r="K507" s="31">
        <f t="shared" ref="K507:K511" si="43">IF((H507&lt;&gt;0),HLOOKUP(H507,$B$10:$M$11,2),0)</f>
        <v>0</v>
      </c>
      <c r="L507" s="32">
        <v>12</v>
      </c>
      <c r="M507" s="33">
        <f>L507*K507</f>
        <v>0</v>
      </c>
    </row>
    <row r="508" spans="2:13" ht="23.1" customHeight="1" x14ac:dyDescent="0.2">
      <c r="B508" s="29" t="s">
        <v>282</v>
      </c>
      <c r="C508" s="29">
        <v>1</v>
      </c>
      <c r="D508" s="29"/>
      <c r="E508" s="29" t="s">
        <v>77</v>
      </c>
      <c r="F508" s="29">
        <v>2</v>
      </c>
      <c r="G508" s="34" t="s">
        <v>28</v>
      </c>
      <c r="H508" s="35">
        <v>20</v>
      </c>
      <c r="I508" s="29" t="s">
        <v>38</v>
      </c>
      <c r="J508" s="66"/>
      <c r="K508" s="31">
        <f t="shared" si="43"/>
        <v>0</v>
      </c>
      <c r="L508" s="32">
        <v>12</v>
      </c>
      <c r="M508" s="33">
        <f t="shared" ref="M508:M511" si="44">L508*K508</f>
        <v>0</v>
      </c>
    </row>
    <row r="509" spans="2:13" ht="23.1" customHeight="1" x14ac:dyDescent="0.2">
      <c r="B509" s="29" t="s">
        <v>282</v>
      </c>
      <c r="C509" s="29">
        <v>1</v>
      </c>
      <c r="D509" s="29"/>
      <c r="E509" s="29" t="s">
        <v>77</v>
      </c>
      <c r="F509" s="29">
        <v>3</v>
      </c>
      <c r="G509" s="34" t="s">
        <v>28</v>
      </c>
      <c r="H509" s="35">
        <v>20</v>
      </c>
      <c r="I509" s="29" t="s">
        <v>38</v>
      </c>
      <c r="J509" s="66"/>
      <c r="K509" s="31">
        <f t="shared" si="43"/>
        <v>0</v>
      </c>
      <c r="L509" s="32">
        <v>12</v>
      </c>
      <c r="M509" s="33">
        <f t="shared" si="44"/>
        <v>0</v>
      </c>
    </row>
    <row r="510" spans="2:13" ht="23.1" customHeight="1" x14ac:dyDescent="0.2">
      <c r="B510" s="29" t="s">
        <v>282</v>
      </c>
      <c r="C510" s="29">
        <v>2</v>
      </c>
      <c r="D510" s="29"/>
      <c r="E510" s="29" t="s">
        <v>77</v>
      </c>
      <c r="F510" s="29">
        <v>4</v>
      </c>
      <c r="G510" s="34" t="s">
        <v>283</v>
      </c>
      <c r="H510" s="35">
        <v>20</v>
      </c>
      <c r="I510" s="29" t="s">
        <v>38</v>
      </c>
      <c r="J510" s="66"/>
      <c r="K510" s="31">
        <f t="shared" si="43"/>
        <v>0</v>
      </c>
      <c r="L510" s="32">
        <v>12</v>
      </c>
      <c r="M510" s="33">
        <f t="shared" si="44"/>
        <v>0</v>
      </c>
    </row>
    <row r="511" spans="2:13" ht="23.1" customHeight="1" x14ac:dyDescent="0.2">
      <c r="B511" s="29" t="s">
        <v>282</v>
      </c>
      <c r="C511" s="29">
        <v>1</v>
      </c>
      <c r="D511" s="29"/>
      <c r="E511" s="29" t="s">
        <v>20</v>
      </c>
      <c r="F511" s="29">
        <v>5</v>
      </c>
      <c r="G511" s="34" t="s">
        <v>28</v>
      </c>
      <c r="H511" s="35">
        <v>7.9</v>
      </c>
      <c r="I511" s="29" t="s">
        <v>22</v>
      </c>
      <c r="J511" s="66"/>
      <c r="K511" s="31">
        <f t="shared" si="43"/>
        <v>0</v>
      </c>
      <c r="L511" s="32">
        <v>12</v>
      </c>
      <c r="M511" s="33">
        <f t="shared" si="44"/>
        <v>0</v>
      </c>
    </row>
    <row r="512" spans="2:13" ht="13.5" thickBot="1" x14ac:dyDescent="0.25"/>
    <row r="513" spans="1:13" ht="27.75" customHeight="1" thickBot="1" x14ac:dyDescent="0.25">
      <c r="H513" s="58">
        <f>SUM(H507:H511)</f>
        <v>87.9</v>
      </c>
      <c r="J513" s="59">
        <f>B505</f>
        <v>21</v>
      </c>
      <c r="K513" s="60">
        <f>SUM(K507:K511)</f>
        <v>0</v>
      </c>
      <c r="L513" s="61">
        <f>MEDIAN(L507:L511)</f>
        <v>12</v>
      </c>
      <c r="M513" s="60">
        <f>SUM(M507:M511)</f>
        <v>0</v>
      </c>
    </row>
    <row r="514" spans="1:13" ht="13.5" thickBot="1" x14ac:dyDescent="0.25"/>
    <row r="515" spans="1:13" ht="42" customHeight="1" thickBot="1" x14ac:dyDescent="0.25">
      <c r="B515" s="18">
        <v>22</v>
      </c>
      <c r="C515" s="147" t="s">
        <v>304</v>
      </c>
      <c r="D515" s="148"/>
      <c r="E515" s="148"/>
      <c r="F515" s="148"/>
      <c r="G515" s="148"/>
      <c r="H515" s="148"/>
      <c r="I515" s="148"/>
      <c r="J515" s="149"/>
      <c r="K515" s="149"/>
      <c r="L515" s="149"/>
      <c r="M515" s="150"/>
    </row>
    <row r="516" spans="1:13" ht="60.75" thickBot="1" x14ac:dyDescent="0.25">
      <c r="A516" s="93"/>
      <c r="B516" s="20" t="s">
        <v>6</v>
      </c>
      <c r="C516" s="20" t="s">
        <v>7</v>
      </c>
      <c r="D516" s="20" t="s">
        <v>8</v>
      </c>
      <c r="E516" s="20" t="s">
        <v>9</v>
      </c>
      <c r="F516" s="20" t="s">
        <v>10</v>
      </c>
      <c r="G516" s="20" t="s">
        <v>11</v>
      </c>
      <c r="H516" s="20" t="s">
        <v>91</v>
      </c>
      <c r="I516" s="20" t="s">
        <v>13</v>
      </c>
      <c r="J516" s="62"/>
      <c r="K516" s="63" t="s">
        <v>14</v>
      </c>
      <c r="L516" s="20" t="s">
        <v>15</v>
      </c>
      <c r="M516" s="63" t="s">
        <v>16</v>
      </c>
    </row>
    <row r="517" spans="1:13" ht="23.1" customHeight="1" x14ac:dyDescent="0.2">
      <c r="B517" s="29" t="s">
        <v>284</v>
      </c>
      <c r="C517" s="29">
        <v>1</v>
      </c>
      <c r="D517" s="29" t="s">
        <v>285</v>
      </c>
      <c r="E517" s="94" t="s">
        <v>286</v>
      </c>
      <c r="F517" s="29">
        <v>1</v>
      </c>
      <c r="G517" s="95" t="s">
        <v>287</v>
      </c>
      <c r="H517" s="35">
        <v>48.8</v>
      </c>
      <c r="I517" s="29" t="s">
        <v>288</v>
      </c>
      <c r="J517" s="66"/>
      <c r="K517" s="31">
        <f t="shared" ref="K517:K540" si="45">IF((H517&lt;&gt;0),HLOOKUP(H517,$B$10:$M$11,2),0)</f>
        <v>0</v>
      </c>
      <c r="L517" s="32">
        <v>12</v>
      </c>
      <c r="M517" s="33">
        <f>L517*K517</f>
        <v>0</v>
      </c>
    </row>
    <row r="518" spans="1:13" ht="23.1" customHeight="1" x14ac:dyDescent="0.2">
      <c r="B518" s="29" t="s">
        <v>284</v>
      </c>
      <c r="C518" s="29">
        <v>1</v>
      </c>
      <c r="D518" s="29" t="s">
        <v>289</v>
      </c>
      <c r="E518" s="94" t="s">
        <v>27</v>
      </c>
      <c r="F518" s="29">
        <v>2</v>
      </c>
      <c r="G518" s="34" t="s">
        <v>287</v>
      </c>
      <c r="H518" s="35">
        <v>19.5</v>
      </c>
      <c r="I518" s="29" t="s">
        <v>290</v>
      </c>
      <c r="J518" s="66"/>
      <c r="K518" s="31">
        <f t="shared" si="45"/>
        <v>0</v>
      </c>
      <c r="L518" s="32">
        <v>12</v>
      </c>
      <c r="M518" s="33">
        <f t="shared" ref="M518:M540" si="46">L518*K518</f>
        <v>0</v>
      </c>
    </row>
    <row r="519" spans="1:13" ht="23.1" customHeight="1" x14ac:dyDescent="0.2">
      <c r="B519" s="29" t="s">
        <v>284</v>
      </c>
      <c r="C519" s="29">
        <v>1</v>
      </c>
      <c r="D519" s="29" t="s">
        <v>194</v>
      </c>
      <c r="E519" s="94" t="s">
        <v>291</v>
      </c>
      <c r="F519" s="29">
        <v>3</v>
      </c>
      <c r="G519" s="95" t="s">
        <v>155</v>
      </c>
      <c r="H519" s="96" t="s">
        <v>4</v>
      </c>
      <c r="I519" s="95" t="s">
        <v>44</v>
      </c>
      <c r="J519" s="97"/>
      <c r="K519" s="31">
        <f t="shared" si="45"/>
        <v>0</v>
      </c>
      <c r="L519" s="32">
        <v>12</v>
      </c>
      <c r="M519" s="33">
        <f t="shared" si="46"/>
        <v>0</v>
      </c>
    </row>
    <row r="520" spans="1:13" ht="23.1" customHeight="1" x14ac:dyDescent="0.2">
      <c r="B520" s="29" t="s">
        <v>284</v>
      </c>
      <c r="C520" s="29">
        <v>1</v>
      </c>
      <c r="D520" s="29" t="s">
        <v>292</v>
      </c>
      <c r="E520" s="94" t="s">
        <v>293</v>
      </c>
      <c r="F520" s="29">
        <v>4</v>
      </c>
      <c r="G520" s="95" t="s">
        <v>155</v>
      </c>
      <c r="H520" s="96" t="s">
        <v>4</v>
      </c>
      <c r="I520" s="95" t="s">
        <v>44</v>
      </c>
      <c r="J520" s="97"/>
      <c r="K520" s="31">
        <f t="shared" si="45"/>
        <v>0</v>
      </c>
      <c r="L520" s="32">
        <v>12</v>
      </c>
      <c r="M520" s="33">
        <f t="shared" si="46"/>
        <v>0</v>
      </c>
    </row>
    <row r="521" spans="1:13" ht="23.1" customHeight="1" x14ac:dyDescent="0.2">
      <c r="B521" s="29" t="s">
        <v>284</v>
      </c>
      <c r="C521" s="29">
        <v>1</v>
      </c>
      <c r="D521" s="29" t="s">
        <v>294</v>
      </c>
      <c r="E521" s="94" t="s">
        <v>68</v>
      </c>
      <c r="F521" s="29">
        <v>5</v>
      </c>
      <c r="G521" s="95" t="s">
        <v>28</v>
      </c>
      <c r="H521" s="35">
        <v>7</v>
      </c>
      <c r="I521" s="29" t="s">
        <v>295</v>
      </c>
      <c r="J521" s="66"/>
      <c r="K521" s="31">
        <f t="shared" si="45"/>
        <v>0</v>
      </c>
      <c r="L521" s="32">
        <v>12</v>
      </c>
      <c r="M521" s="33">
        <f t="shared" si="46"/>
        <v>0</v>
      </c>
    </row>
    <row r="522" spans="1:13" ht="23.1" customHeight="1" x14ac:dyDescent="0.2">
      <c r="B522" s="29" t="s">
        <v>284</v>
      </c>
      <c r="C522" s="29">
        <v>1</v>
      </c>
      <c r="D522" s="29" t="s">
        <v>294</v>
      </c>
      <c r="E522" s="94" t="s">
        <v>68</v>
      </c>
      <c r="F522" s="29">
        <v>6</v>
      </c>
      <c r="G522" s="95" t="s">
        <v>28</v>
      </c>
      <c r="H522" s="35">
        <v>7</v>
      </c>
      <c r="I522" s="29" t="s">
        <v>295</v>
      </c>
      <c r="J522" s="66"/>
      <c r="K522" s="31">
        <f t="shared" si="45"/>
        <v>0</v>
      </c>
      <c r="L522" s="32">
        <v>12</v>
      </c>
      <c r="M522" s="33">
        <f t="shared" si="46"/>
        <v>0</v>
      </c>
    </row>
    <row r="523" spans="1:13" ht="23.1" customHeight="1" x14ac:dyDescent="0.2">
      <c r="B523" s="29" t="s">
        <v>284</v>
      </c>
      <c r="C523" s="29">
        <v>1</v>
      </c>
      <c r="D523" s="29" t="s">
        <v>296</v>
      </c>
      <c r="E523" s="94" t="s">
        <v>297</v>
      </c>
      <c r="F523" s="29">
        <v>7</v>
      </c>
      <c r="G523" s="34" t="s">
        <v>155</v>
      </c>
      <c r="H523" s="96" t="s">
        <v>4</v>
      </c>
      <c r="I523" s="95" t="s">
        <v>44</v>
      </c>
      <c r="J523" s="97"/>
      <c r="K523" s="31">
        <f t="shared" si="45"/>
        <v>0</v>
      </c>
      <c r="L523" s="32">
        <v>12</v>
      </c>
      <c r="M523" s="33">
        <f t="shared" si="46"/>
        <v>0</v>
      </c>
    </row>
    <row r="524" spans="1:13" ht="23.1" customHeight="1" x14ac:dyDescent="0.2">
      <c r="B524" s="29" t="s">
        <v>284</v>
      </c>
      <c r="C524" s="29">
        <v>1</v>
      </c>
      <c r="D524" s="29" t="s">
        <v>298</v>
      </c>
      <c r="E524" s="94" t="s">
        <v>77</v>
      </c>
      <c r="F524" s="29">
        <v>8</v>
      </c>
      <c r="G524" s="34" t="s">
        <v>28</v>
      </c>
      <c r="H524" s="35">
        <v>10</v>
      </c>
      <c r="I524" s="29" t="s">
        <v>290</v>
      </c>
      <c r="J524" s="66"/>
      <c r="K524" s="31">
        <f t="shared" si="45"/>
        <v>0</v>
      </c>
      <c r="L524" s="32">
        <v>12</v>
      </c>
      <c r="M524" s="33">
        <f t="shared" si="46"/>
        <v>0</v>
      </c>
    </row>
    <row r="525" spans="1:13" ht="23.1" customHeight="1" x14ac:dyDescent="0.2">
      <c r="B525" s="29" t="s">
        <v>284</v>
      </c>
      <c r="C525" s="29">
        <v>1</v>
      </c>
      <c r="D525" s="29" t="s">
        <v>298</v>
      </c>
      <c r="E525" s="94" t="s">
        <v>77</v>
      </c>
      <c r="F525" s="29">
        <v>9</v>
      </c>
      <c r="G525" s="34" t="s">
        <v>28</v>
      </c>
      <c r="H525" s="35">
        <v>10</v>
      </c>
      <c r="I525" s="29" t="s">
        <v>290</v>
      </c>
      <c r="J525" s="66"/>
      <c r="K525" s="31">
        <f t="shared" si="45"/>
        <v>0</v>
      </c>
      <c r="L525" s="32">
        <v>12</v>
      </c>
      <c r="M525" s="33">
        <f t="shared" si="46"/>
        <v>0</v>
      </c>
    </row>
    <row r="526" spans="1:13" ht="23.1" customHeight="1" x14ac:dyDescent="0.2">
      <c r="B526" s="29" t="s">
        <v>284</v>
      </c>
      <c r="C526" s="29">
        <v>1</v>
      </c>
      <c r="D526" s="29" t="s">
        <v>298</v>
      </c>
      <c r="E526" s="94" t="s">
        <v>77</v>
      </c>
      <c r="F526" s="29">
        <v>10</v>
      </c>
      <c r="G526" s="34" t="s">
        <v>28</v>
      </c>
      <c r="H526" s="35">
        <v>10</v>
      </c>
      <c r="I526" s="29" t="s">
        <v>290</v>
      </c>
      <c r="J526" s="66"/>
      <c r="K526" s="31">
        <f t="shared" si="45"/>
        <v>0</v>
      </c>
      <c r="L526" s="32">
        <v>12</v>
      </c>
      <c r="M526" s="33">
        <f t="shared" si="46"/>
        <v>0</v>
      </c>
    </row>
    <row r="527" spans="1:13" ht="23.1" customHeight="1" x14ac:dyDescent="0.2">
      <c r="B527" s="29" t="s">
        <v>284</v>
      </c>
      <c r="C527" s="29">
        <v>1</v>
      </c>
      <c r="D527" s="29" t="s">
        <v>299</v>
      </c>
      <c r="E527" s="29" t="s">
        <v>68</v>
      </c>
      <c r="F527" s="29">
        <v>11</v>
      </c>
      <c r="G527" s="34" t="s">
        <v>28</v>
      </c>
      <c r="H527" s="35">
        <v>2.7</v>
      </c>
      <c r="I527" s="29" t="s">
        <v>295</v>
      </c>
      <c r="J527" s="66"/>
      <c r="K527" s="31">
        <f t="shared" si="45"/>
        <v>0</v>
      </c>
      <c r="L527" s="32">
        <v>12</v>
      </c>
      <c r="M527" s="33">
        <f t="shared" si="46"/>
        <v>0</v>
      </c>
    </row>
    <row r="528" spans="1:13" ht="23.1" customHeight="1" x14ac:dyDescent="0.2">
      <c r="B528" s="29" t="s">
        <v>284</v>
      </c>
      <c r="C528" s="29">
        <v>1</v>
      </c>
      <c r="D528" s="29" t="s">
        <v>299</v>
      </c>
      <c r="E528" s="29" t="s">
        <v>68</v>
      </c>
      <c r="F528" s="29">
        <v>12</v>
      </c>
      <c r="G528" s="34"/>
      <c r="H528" s="35">
        <v>2.7</v>
      </c>
      <c r="I528" s="29" t="s">
        <v>295</v>
      </c>
      <c r="J528" s="66"/>
      <c r="K528" s="31">
        <f t="shared" si="45"/>
        <v>0</v>
      </c>
      <c r="L528" s="32">
        <v>12</v>
      </c>
      <c r="M528" s="33">
        <f t="shared" si="46"/>
        <v>0</v>
      </c>
    </row>
    <row r="529" spans="2:13" ht="23.1" customHeight="1" x14ac:dyDescent="0.2">
      <c r="B529" s="29" t="s">
        <v>284</v>
      </c>
      <c r="C529" s="29">
        <v>1</v>
      </c>
      <c r="D529" s="29" t="s">
        <v>84</v>
      </c>
      <c r="E529" s="29"/>
      <c r="F529" s="29" t="s">
        <v>199</v>
      </c>
      <c r="G529" s="34" t="s">
        <v>28</v>
      </c>
      <c r="H529" s="35">
        <v>3.5</v>
      </c>
      <c r="I529" s="29" t="s">
        <v>295</v>
      </c>
      <c r="J529" s="66"/>
      <c r="K529" s="31">
        <f t="shared" si="45"/>
        <v>0</v>
      </c>
      <c r="L529" s="32">
        <v>12</v>
      </c>
      <c r="M529" s="33">
        <f t="shared" si="46"/>
        <v>0</v>
      </c>
    </row>
    <row r="530" spans="2:13" ht="23.1" customHeight="1" x14ac:dyDescent="0.2">
      <c r="B530" s="29" t="s">
        <v>284</v>
      </c>
      <c r="C530" s="29" t="s">
        <v>300</v>
      </c>
      <c r="D530" s="29" t="s">
        <v>84</v>
      </c>
      <c r="E530" s="29"/>
      <c r="F530" s="29" t="s">
        <v>199</v>
      </c>
      <c r="G530" s="34" t="s">
        <v>28</v>
      </c>
      <c r="H530" s="35">
        <v>3.5</v>
      </c>
      <c r="I530" s="29" t="s">
        <v>295</v>
      </c>
      <c r="J530" s="66"/>
      <c r="K530" s="31">
        <f t="shared" si="45"/>
        <v>0</v>
      </c>
      <c r="L530" s="32">
        <v>12</v>
      </c>
      <c r="M530" s="33">
        <f t="shared" si="46"/>
        <v>0</v>
      </c>
    </row>
    <row r="531" spans="2:13" ht="23.1" customHeight="1" x14ac:dyDescent="0.2">
      <c r="B531" s="29" t="s">
        <v>301</v>
      </c>
      <c r="C531" s="29" t="s">
        <v>89</v>
      </c>
      <c r="D531" s="29" t="s">
        <v>302</v>
      </c>
      <c r="E531" s="29"/>
      <c r="F531" s="29" t="s">
        <v>199</v>
      </c>
      <c r="G531" s="34" t="s">
        <v>303</v>
      </c>
      <c r="H531" s="35">
        <v>3.5</v>
      </c>
      <c r="I531" s="29" t="s">
        <v>295</v>
      </c>
      <c r="J531" s="66"/>
      <c r="K531" s="31">
        <f t="shared" si="45"/>
        <v>0</v>
      </c>
      <c r="L531" s="32">
        <v>12</v>
      </c>
      <c r="M531" s="33">
        <f t="shared" si="46"/>
        <v>0</v>
      </c>
    </row>
    <row r="532" spans="2:13" ht="23.1" customHeight="1" x14ac:dyDescent="0.2">
      <c r="B532" s="29" t="s">
        <v>301</v>
      </c>
      <c r="C532" s="29" t="s">
        <v>89</v>
      </c>
      <c r="D532" s="29" t="s">
        <v>302</v>
      </c>
      <c r="E532" s="29"/>
      <c r="F532" s="29" t="s">
        <v>199</v>
      </c>
      <c r="G532" s="34" t="s">
        <v>303</v>
      </c>
      <c r="H532" s="35">
        <v>3.5</v>
      </c>
      <c r="I532" s="29" t="s">
        <v>295</v>
      </c>
      <c r="J532" s="66"/>
      <c r="K532" s="31">
        <f t="shared" si="45"/>
        <v>0</v>
      </c>
      <c r="L532" s="32">
        <v>12</v>
      </c>
      <c r="M532" s="33">
        <f t="shared" si="46"/>
        <v>0</v>
      </c>
    </row>
    <row r="533" spans="2:13" ht="23.1" customHeight="1" x14ac:dyDescent="0.2">
      <c r="B533" s="29" t="s">
        <v>301</v>
      </c>
      <c r="C533" s="29" t="s">
        <v>89</v>
      </c>
      <c r="D533" s="29" t="s">
        <v>302</v>
      </c>
      <c r="E533" s="29"/>
      <c r="F533" s="29" t="s">
        <v>199</v>
      </c>
      <c r="G533" s="34" t="s">
        <v>303</v>
      </c>
      <c r="H533" s="35">
        <v>3.5</v>
      </c>
      <c r="I533" s="29" t="s">
        <v>295</v>
      </c>
      <c r="J533" s="66"/>
      <c r="K533" s="31">
        <f t="shared" si="45"/>
        <v>0</v>
      </c>
      <c r="L533" s="32">
        <v>12</v>
      </c>
      <c r="M533" s="33">
        <f t="shared" si="46"/>
        <v>0</v>
      </c>
    </row>
    <row r="534" spans="2:13" ht="23.1" customHeight="1" x14ac:dyDescent="0.2">
      <c r="B534" s="29" t="s">
        <v>301</v>
      </c>
      <c r="C534" s="29" t="s">
        <v>89</v>
      </c>
      <c r="D534" s="29" t="s">
        <v>302</v>
      </c>
      <c r="E534" s="29"/>
      <c r="F534" s="29" t="s">
        <v>199</v>
      </c>
      <c r="G534" s="34" t="s">
        <v>303</v>
      </c>
      <c r="H534" s="35"/>
      <c r="I534" s="29" t="s">
        <v>295</v>
      </c>
      <c r="J534" s="66"/>
      <c r="K534" s="37"/>
      <c r="L534" s="38"/>
      <c r="M534" s="39"/>
    </row>
    <row r="535" spans="2:13" ht="23.1" customHeight="1" x14ac:dyDescent="0.2">
      <c r="B535" s="29" t="s">
        <v>304</v>
      </c>
      <c r="C535" s="29" t="s">
        <v>300</v>
      </c>
      <c r="D535" s="29"/>
      <c r="E535" s="29" t="s">
        <v>20</v>
      </c>
      <c r="F535" s="98"/>
      <c r="G535" s="34"/>
      <c r="H535" s="35">
        <v>5.3</v>
      </c>
      <c r="I535" s="29" t="s">
        <v>305</v>
      </c>
      <c r="J535" s="66"/>
      <c r="K535" s="31">
        <f t="shared" si="45"/>
        <v>0</v>
      </c>
      <c r="L535" s="32">
        <v>12</v>
      </c>
      <c r="M535" s="33">
        <f t="shared" si="46"/>
        <v>0</v>
      </c>
    </row>
    <row r="536" spans="2:13" ht="23.1" customHeight="1" x14ac:dyDescent="0.2">
      <c r="B536" s="29" t="s">
        <v>304</v>
      </c>
      <c r="C536" s="29" t="s">
        <v>306</v>
      </c>
      <c r="D536" s="29"/>
      <c r="E536" s="29" t="s">
        <v>20</v>
      </c>
      <c r="F536" s="29"/>
      <c r="G536" s="34"/>
      <c r="H536" s="35">
        <v>6.88</v>
      </c>
      <c r="I536" s="29" t="s">
        <v>305</v>
      </c>
      <c r="J536" s="66"/>
      <c r="K536" s="31">
        <f t="shared" si="45"/>
        <v>0</v>
      </c>
      <c r="L536" s="32">
        <v>12</v>
      </c>
      <c r="M536" s="33">
        <f t="shared" si="46"/>
        <v>0</v>
      </c>
    </row>
    <row r="537" spans="2:13" ht="23.1" customHeight="1" x14ac:dyDescent="0.2">
      <c r="B537" s="29" t="s">
        <v>304</v>
      </c>
      <c r="C537" s="29" t="s">
        <v>300</v>
      </c>
      <c r="D537" s="29" t="s">
        <v>307</v>
      </c>
      <c r="E537" s="29" t="s">
        <v>308</v>
      </c>
      <c r="F537" s="29">
        <v>5</v>
      </c>
      <c r="G537" s="34" t="s">
        <v>309</v>
      </c>
      <c r="H537" s="35">
        <v>7.1</v>
      </c>
      <c r="I537" s="29" t="s">
        <v>305</v>
      </c>
      <c r="J537" s="66"/>
      <c r="K537" s="31">
        <f t="shared" si="45"/>
        <v>0</v>
      </c>
      <c r="L537" s="32">
        <v>12</v>
      </c>
      <c r="M537" s="33">
        <f t="shared" si="46"/>
        <v>0</v>
      </c>
    </row>
    <row r="538" spans="2:13" ht="23.1" customHeight="1" x14ac:dyDescent="0.2">
      <c r="B538" s="29" t="s">
        <v>304</v>
      </c>
      <c r="C538" s="29" t="s">
        <v>310</v>
      </c>
      <c r="D538" s="29" t="s">
        <v>309</v>
      </c>
      <c r="E538" s="29" t="s">
        <v>308</v>
      </c>
      <c r="F538" s="29">
        <v>6</v>
      </c>
      <c r="G538" s="34" t="s">
        <v>309</v>
      </c>
      <c r="H538" s="35">
        <v>7.1</v>
      </c>
      <c r="I538" s="29" t="s">
        <v>305</v>
      </c>
      <c r="J538" s="66"/>
      <c r="K538" s="31">
        <f t="shared" si="45"/>
        <v>0</v>
      </c>
      <c r="L538" s="32">
        <v>12</v>
      </c>
      <c r="M538" s="33">
        <f t="shared" si="46"/>
        <v>0</v>
      </c>
    </row>
    <row r="539" spans="2:13" ht="23.1" customHeight="1" x14ac:dyDescent="0.2">
      <c r="B539" s="29" t="s">
        <v>304</v>
      </c>
      <c r="C539" s="29" t="s">
        <v>300</v>
      </c>
      <c r="D539" s="29" t="s">
        <v>311</v>
      </c>
      <c r="E539" s="29" t="s">
        <v>20</v>
      </c>
      <c r="F539" s="29">
        <v>7</v>
      </c>
      <c r="G539" s="34"/>
      <c r="H539" s="35">
        <v>5.3</v>
      </c>
      <c r="I539" s="29" t="s">
        <v>305</v>
      </c>
      <c r="J539" s="66"/>
      <c r="K539" s="31">
        <f t="shared" si="45"/>
        <v>0</v>
      </c>
      <c r="L539" s="32">
        <v>12</v>
      </c>
      <c r="M539" s="33">
        <f t="shared" si="46"/>
        <v>0</v>
      </c>
    </row>
    <row r="540" spans="2:13" ht="23.1" customHeight="1" x14ac:dyDescent="0.2">
      <c r="B540" s="29" t="s">
        <v>304</v>
      </c>
      <c r="C540" s="29" t="s">
        <v>306</v>
      </c>
      <c r="D540" s="29" t="s">
        <v>312</v>
      </c>
      <c r="E540" s="29" t="s">
        <v>20</v>
      </c>
      <c r="F540" s="29">
        <v>8</v>
      </c>
      <c r="G540" s="34"/>
      <c r="H540" s="35">
        <v>6.88</v>
      </c>
      <c r="I540" s="29" t="s">
        <v>305</v>
      </c>
      <c r="J540" s="66"/>
      <c r="K540" s="31">
        <f t="shared" si="45"/>
        <v>0</v>
      </c>
      <c r="L540" s="32">
        <v>12</v>
      </c>
      <c r="M540" s="33">
        <f t="shared" si="46"/>
        <v>0</v>
      </c>
    </row>
    <row r="541" spans="2:13" ht="13.5" thickBot="1" x14ac:dyDescent="0.25"/>
    <row r="542" spans="2:13" ht="27.75" customHeight="1" thickBot="1" x14ac:dyDescent="0.25">
      <c r="H542" s="58">
        <f>SUM(H517:H540)</f>
        <v>173.76</v>
      </c>
      <c r="J542" s="59">
        <f>B515</f>
        <v>22</v>
      </c>
      <c r="K542" s="60">
        <f>SUM(K517:K540)</f>
        <v>0</v>
      </c>
      <c r="L542" s="61">
        <f>MEDIAN(L517:L540)</f>
        <v>12</v>
      </c>
      <c r="M542" s="60">
        <f>SUM(M517:M540)</f>
        <v>0</v>
      </c>
    </row>
    <row r="543" spans="2:13" ht="13.5" thickBot="1" x14ac:dyDescent="0.25"/>
    <row r="544" spans="2:13" ht="42" customHeight="1" thickBot="1" x14ac:dyDescent="0.25">
      <c r="B544" s="18">
        <v>23</v>
      </c>
      <c r="C544" s="147" t="s">
        <v>446</v>
      </c>
      <c r="D544" s="148"/>
      <c r="E544" s="148"/>
      <c r="F544" s="148"/>
      <c r="G544" s="148"/>
      <c r="H544" s="148"/>
      <c r="I544" s="148"/>
      <c r="J544" s="149"/>
      <c r="K544" s="149"/>
      <c r="L544" s="149"/>
      <c r="M544" s="150"/>
    </row>
    <row r="545" spans="2:13" ht="60.75" thickBot="1" x14ac:dyDescent="0.25">
      <c r="B545" s="20" t="s">
        <v>6</v>
      </c>
      <c r="C545" s="20" t="s">
        <v>7</v>
      </c>
      <c r="D545" s="20" t="s">
        <v>8</v>
      </c>
      <c r="E545" s="20" t="s">
        <v>9</v>
      </c>
      <c r="F545" s="20" t="s">
        <v>313</v>
      </c>
      <c r="G545" s="20" t="s">
        <v>11</v>
      </c>
      <c r="H545" s="20" t="s">
        <v>222</v>
      </c>
      <c r="I545" s="20" t="s">
        <v>13</v>
      </c>
      <c r="J545" s="62"/>
      <c r="K545" s="63" t="s">
        <v>14</v>
      </c>
      <c r="L545" s="20" t="s">
        <v>15</v>
      </c>
      <c r="M545" s="63" t="s">
        <v>16</v>
      </c>
    </row>
    <row r="546" spans="2:13" ht="23.1" customHeight="1" x14ac:dyDescent="0.2">
      <c r="B546" s="64" t="s">
        <v>314</v>
      </c>
      <c r="C546" s="64">
        <v>0</v>
      </c>
      <c r="D546" s="64" t="s">
        <v>141</v>
      </c>
      <c r="E546" s="64" t="s">
        <v>68</v>
      </c>
      <c r="F546" s="64">
        <v>9</v>
      </c>
      <c r="G546" s="65" t="s">
        <v>28</v>
      </c>
      <c r="H546" s="28">
        <v>3.5</v>
      </c>
      <c r="I546" s="26" t="s">
        <v>22</v>
      </c>
      <c r="J546" s="66"/>
      <c r="K546" s="31">
        <f t="shared" ref="K546:K561" si="47">IF((H546&lt;&gt;0),HLOOKUP(H546,$B$10:$M$11,2),0)</f>
        <v>0</v>
      </c>
      <c r="L546" s="32">
        <v>4</v>
      </c>
      <c r="M546" s="33">
        <f>L546*K546</f>
        <v>0</v>
      </c>
    </row>
    <row r="547" spans="2:13" ht="23.1" customHeight="1" x14ac:dyDescent="0.2">
      <c r="B547" s="67" t="s">
        <v>314</v>
      </c>
      <c r="C547" s="67">
        <v>0</v>
      </c>
      <c r="D547" s="67" t="s">
        <v>315</v>
      </c>
      <c r="E547" s="67" t="s">
        <v>68</v>
      </c>
      <c r="F547" s="67">
        <v>2</v>
      </c>
      <c r="G547" s="68" t="s">
        <v>28</v>
      </c>
      <c r="H547" s="35">
        <v>3.5</v>
      </c>
      <c r="I547" s="29" t="s">
        <v>22</v>
      </c>
      <c r="J547" s="66"/>
      <c r="K547" s="31">
        <f t="shared" si="47"/>
        <v>0</v>
      </c>
      <c r="L547" s="32">
        <v>4</v>
      </c>
      <c r="M547" s="33">
        <f t="shared" ref="M547:M561" si="48">L547*K547</f>
        <v>0</v>
      </c>
    </row>
    <row r="548" spans="2:13" ht="23.1" customHeight="1" x14ac:dyDescent="0.2">
      <c r="B548" s="29" t="s">
        <v>314</v>
      </c>
      <c r="C548" s="29">
        <v>0</v>
      </c>
      <c r="D548" s="29" t="s">
        <v>316</v>
      </c>
      <c r="E548" s="29" t="s">
        <v>119</v>
      </c>
      <c r="F548" s="29">
        <v>3</v>
      </c>
      <c r="G548" s="34" t="s">
        <v>317</v>
      </c>
      <c r="H548" s="35">
        <v>3.5</v>
      </c>
      <c r="I548" s="29" t="s">
        <v>22</v>
      </c>
      <c r="J548" s="66"/>
      <c r="K548" s="31">
        <f t="shared" si="47"/>
        <v>0</v>
      </c>
      <c r="L548" s="32">
        <v>4</v>
      </c>
      <c r="M548" s="33">
        <f t="shared" si="48"/>
        <v>0</v>
      </c>
    </row>
    <row r="549" spans="2:13" ht="23.1" customHeight="1" x14ac:dyDescent="0.2">
      <c r="B549" s="29" t="s">
        <v>314</v>
      </c>
      <c r="C549" s="29">
        <v>0</v>
      </c>
      <c r="D549" s="29" t="s">
        <v>318</v>
      </c>
      <c r="E549" s="29" t="s">
        <v>119</v>
      </c>
      <c r="F549" s="29">
        <v>4</v>
      </c>
      <c r="G549" s="34" t="s">
        <v>317</v>
      </c>
      <c r="H549" s="35">
        <v>2.65</v>
      </c>
      <c r="I549" s="29" t="s">
        <v>22</v>
      </c>
      <c r="J549" s="66"/>
      <c r="K549" s="31">
        <f t="shared" si="47"/>
        <v>0</v>
      </c>
      <c r="L549" s="32">
        <v>4</v>
      </c>
      <c r="M549" s="33">
        <f t="shared" si="48"/>
        <v>0</v>
      </c>
    </row>
    <row r="550" spans="2:13" ht="23.1" customHeight="1" x14ac:dyDescent="0.2">
      <c r="B550" s="29" t="s">
        <v>314</v>
      </c>
      <c r="C550" s="29">
        <v>0</v>
      </c>
      <c r="D550" s="29" t="s">
        <v>319</v>
      </c>
      <c r="E550" s="29" t="s">
        <v>119</v>
      </c>
      <c r="F550" s="29">
        <v>5</v>
      </c>
      <c r="G550" s="34" t="s">
        <v>317</v>
      </c>
      <c r="H550" s="35">
        <v>2.65</v>
      </c>
      <c r="I550" s="29" t="s">
        <v>22</v>
      </c>
      <c r="J550" s="66"/>
      <c r="K550" s="31">
        <f t="shared" si="47"/>
        <v>0</v>
      </c>
      <c r="L550" s="32">
        <v>4</v>
      </c>
      <c r="M550" s="33">
        <f t="shared" si="48"/>
        <v>0</v>
      </c>
    </row>
    <row r="551" spans="2:13" ht="23.1" customHeight="1" x14ac:dyDescent="0.2">
      <c r="B551" s="29" t="s">
        <v>314</v>
      </c>
      <c r="C551" s="29">
        <v>0</v>
      </c>
      <c r="D551" s="29" t="s">
        <v>274</v>
      </c>
      <c r="E551" s="29" t="s">
        <v>119</v>
      </c>
      <c r="F551" s="29">
        <v>6</v>
      </c>
      <c r="G551" s="34" t="s">
        <v>317</v>
      </c>
      <c r="H551" s="35">
        <v>3.5</v>
      </c>
      <c r="I551" s="29" t="s">
        <v>22</v>
      </c>
      <c r="J551" s="66"/>
      <c r="K551" s="31">
        <f t="shared" si="47"/>
        <v>0</v>
      </c>
      <c r="L551" s="32">
        <v>4</v>
      </c>
      <c r="M551" s="33">
        <f t="shared" si="48"/>
        <v>0</v>
      </c>
    </row>
    <row r="552" spans="2:13" ht="23.1" customHeight="1" x14ac:dyDescent="0.2">
      <c r="B552" s="29" t="s">
        <v>314</v>
      </c>
      <c r="C552" s="29">
        <v>0</v>
      </c>
      <c r="D552" s="29" t="s">
        <v>320</v>
      </c>
      <c r="E552" s="29" t="s">
        <v>119</v>
      </c>
      <c r="F552" s="34" t="s">
        <v>321</v>
      </c>
      <c r="G552" s="34" t="s">
        <v>317</v>
      </c>
      <c r="H552" s="35"/>
      <c r="I552" s="29" t="s">
        <v>22</v>
      </c>
      <c r="J552" s="66"/>
      <c r="K552" s="37"/>
      <c r="L552" s="38"/>
      <c r="M552" s="39"/>
    </row>
    <row r="553" spans="2:13" ht="23.1" customHeight="1" x14ac:dyDescent="0.2">
      <c r="B553" s="29" t="s">
        <v>314</v>
      </c>
      <c r="C553" s="29">
        <v>0</v>
      </c>
      <c r="D553" s="29" t="s">
        <v>322</v>
      </c>
      <c r="E553" s="29" t="s">
        <v>119</v>
      </c>
      <c r="F553" s="29">
        <v>1</v>
      </c>
      <c r="G553" s="34" t="s">
        <v>317</v>
      </c>
      <c r="H553" s="35">
        <v>3.5</v>
      </c>
      <c r="I553" s="29" t="s">
        <v>22</v>
      </c>
      <c r="J553" s="66"/>
      <c r="K553" s="31">
        <f t="shared" si="47"/>
        <v>0</v>
      </c>
      <c r="L553" s="32">
        <v>4</v>
      </c>
      <c r="M553" s="33">
        <f t="shared" si="48"/>
        <v>0</v>
      </c>
    </row>
    <row r="554" spans="2:13" ht="23.1" customHeight="1" x14ac:dyDescent="0.2">
      <c r="B554" s="29" t="s">
        <v>314</v>
      </c>
      <c r="C554" s="29">
        <v>0</v>
      </c>
      <c r="D554" s="29" t="s">
        <v>323</v>
      </c>
      <c r="E554" s="29" t="s">
        <v>119</v>
      </c>
      <c r="F554" s="29">
        <v>7</v>
      </c>
      <c r="G554" s="34" t="s">
        <v>317</v>
      </c>
      <c r="H554" s="35">
        <v>2.65</v>
      </c>
      <c r="I554" s="29" t="s">
        <v>22</v>
      </c>
      <c r="J554" s="66"/>
      <c r="K554" s="31">
        <f t="shared" si="47"/>
        <v>0</v>
      </c>
      <c r="L554" s="32">
        <v>4</v>
      </c>
      <c r="M554" s="33">
        <f t="shared" si="48"/>
        <v>0</v>
      </c>
    </row>
    <row r="555" spans="2:13" ht="23.1" customHeight="1" x14ac:dyDescent="0.2">
      <c r="B555" s="29" t="s">
        <v>314</v>
      </c>
      <c r="C555" s="29">
        <v>0</v>
      </c>
      <c r="D555" s="29" t="s">
        <v>324</v>
      </c>
      <c r="E555" s="29" t="s">
        <v>119</v>
      </c>
      <c r="F555" s="29">
        <v>8</v>
      </c>
      <c r="G555" s="34" t="s">
        <v>317</v>
      </c>
      <c r="H555" s="35">
        <v>2.65</v>
      </c>
      <c r="I555" s="29" t="s">
        <v>22</v>
      </c>
      <c r="J555" s="66"/>
      <c r="K555" s="31">
        <f t="shared" si="47"/>
        <v>0</v>
      </c>
      <c r="L555" s="32">
        <v>4</v>
      </c>
      <c r="M555" s="33">
        <f t="shared" si="48"/>
        <v>0</v>
      </c>
    </row>
    <row r="556" spans="2:13" ht="23.1" customHeight="1" x14ac:dyDescent="0.2">
      <c r="B556" s="29" t="s">
        <v>314</v>
      </c>
      <c r="C556" s="29">
        <v>0</v>
      </c>
      <c r="D556" s="29" t="s">
        <v>325</v>
      </c>
      <c r="E556" s="29" t="s">
        <v>119</v>
      </c>
      <c r="F556" s="29">
        <v>10</v>
      </c>
      <c r="G556" s="34" t="s">
        <v>317</v>
      </c>
      <c r="H556" s="35">
        <v>3.5</v>
      </c>
      <c r="I556" s="29" t="s">
        <v>22</v>
      </c>
      <c r="J556" s="66"/>
      <c r="K556" s="31">
        <f t="shared" si="47"/>
        <v>0</v>
      </c>
      <c r="L556" s="32">
        <v>4</v>
      </c>
      <c r="M556" s="33">
        <f t="shared" si="48"/>
        <v>0</v>
      </c>
    </row>
    <row r="557" spans="2:13" ht="23.1" customHeight="1" x14ac:dyDescent="0.2">
      <c r="B557" s="29" t="s">
        <v>314</v>
      </c>
      <c r="C557" s="29">
        <v>0</v>
      </c>
      <c r="D557" s="29" t="s">
        <v>326</v>
      </c>
      <c r="E557" s="29" t="s">
        <v>119</v>
      </c>
      <c r="F557" s="34" t="s">
        <v>327</v>
      </c>
      <c r="G557" s="34" t="s">
        <v>317</v>
      </c>
      <c r="H557" s="35"/>
      <c r="I557" s="29" t="s">
        <v>22</v>
      </c>
      <c r="J557" s="66"/>
      <c r="K557" s="37"/>
      <c r="L557" s="38"/>
      <c r="M557" s="39"/>
    </row>
    <row r="558" spans="2:13" ht="23.1" customHeight="1" x14ac:dyDescent="0.2">
      <c r="B558" s="29" t="s">
        <v>314</v>
      </c>
      <c r="C558" s="29">
        <v>0</v>
      </c>
      <c r="D558" s="29" t="s">
        <v>328</v>
      </c>
      <c r="E558" s="29" t="s">
        <v>119</v>
      </c>
      <c r="F558" s="29">
        <v>11</v>
      </c>
      <c r="G558" s="34" t="s">
        <v>28</v>
      </c>
      <c r="H558" s="35">
        <v>7.1</v>
      </c>
      <c r="I558" s="29" t="s">
        <v>22</v>
      </c>
      <c r="J558" s="66"/>
      <c r="K558" s="31">
        <f t="shared" si="47"/>
        <v>0</v>
      </c>
      <c r="L558" s="32">
        <v>4</v>
      </c>
      <c r="M558" s="33">
        <f t="shared" si="48"/>
        <v>0</v>
      </c>
    </row>
    <row r="559" spans="2:13" ht="23.1" customHeight="1" x14ac:dyDescent="0.2">
      <c r="B559" s="29" t="s">
        <v>314</v>
      </c>
      <c r="C559" s="29">
        <v>0</v>
      </c>
      <c r="D559" s="29" t="s">
        <v>328</v>
      </c>
      <c r="E559" s="29" t="s">
        <v>119</v>
      </c>
      <c r="F559" s="29">
        <v>12</v>
      </c>
      <c r="G559" s="34" t="s">
        <v>28</v>
      </c>
      <c r="H559" s="35">
        <v>7.1</v>
      </c>
      <c r="I559" s="29" t="s">
        <v>22</v>
      </c>
      <c r="J559" s="66"/>
      <c r="K559" s="31">
        <f t="shared" si="47"/>
        <v>0</v>
      </c>
      <c r="L559" s="32">
        <v>4</v>
      </c>
      <c r="M559" s="33">
        <f t="shared" si="48"/>
        <v>0</v>
      </c>
    </row>
    <row r="560" spans="2:13" ht="23.1" customHeight="1" x14ac:dyDescent="0.2">
      <c r="B560" s="29" t="s">
        <v>314</v>
      </c>
      <c r="C560" s="29">
        <v>0</v>
      </c>
      <c r="D560" s="29" t="s">
        <v>302</v>
      </c>
      <c r="E560" s="29" t="s">
        <v>329</v>
      </c>
      <c r="F560" s="29"/>
      <c r="G560" s="34"/>
      <c r="H560" s="35" t="s">
        <v>4</v>
      </c>
      <c r="I560" s="29"/>
      <c r="J560" s="66"/>
      <c r="K560" s="31">
        <f t="shared" si="47"/>
        <v>0</v>
      </c>
      <c r="L560" s="32">
        <v>4</v>
      </c>
      <c r="M560" s="33">
        <f t="shared" si="48"/>
        <v>0</v>
      </c>
    </row>
    <row r="561" spans="2:13" ht="23.1" customHeight="1" x14ac:dyDescent="0.2">
      <c r="B561" s="29" t="s">
        <v>314</v>
      </c>
      <c r="C561" s="29">
        <v>0</v>
      </c>
      <c r="D561" s="29" t="s">
        <v>302</v>
      </c>
      <c r="E561" s="29" t="s">
        <v>330</v>
      </c>
      <c r="F561" s="29"/>
      <c r="G561" s="34"/>
      <c r="H561" s="35" t="s">
        <v>4</v>
      </c>
      <c r="I561" s="29"/>
      <c r="J561" s="66"/>
      <c r="K561" s="31">
        <f t="shared" si="47"/>
        <v>0</v>
      </c>
      <c r="L561" s="32">
        <v>4</v>
      </c>
      <c r="M561" s="33">
        <f t="shared" si="48"/>
        <v>0</v>
      </c>
    </row>
    <row r="562" spans="2:13" ht="13.5" thickBot="1" x14ac:dyDescent="0.25"/>
    <row r="563" spans="2:13" ht="27.75" customHeight="1" thickBot="1" x14ac:dyDescent="0.25">
      <c r="H563" s="58">
        <f>SUM(H546:H561)</f>
        <v>45.8</v>
      </c>
      <c r="J563" s="59">
        <f>B544</f>
        <v>23</v>
      </c>
      <c r="K563" s="60">
        <f>SUM(K546:K561)</f>
        <v>0</v>
      </c>
      <c r="L563" s="61">
        <f>MEDIAN(L546:L561)</f>
        <v>4</v>
      </c>
      <c r="M563" s="60">
        <f>SUM(M546:M561)</f>
        <v>0</v>
      </c>
    </row>
    <row r="564" spans="2:13" ht="13.5" thickBot="1" x14ac:dyDescent="0.25"/>
    <row r="565" spans="2:13" ht="42" customHeight="1" thickBot="1" x14ac:dyDescent="0.25">
      <c r="B565" s="18">
        <v>24</v>
      </c>
      <c r="C565" s="147" t="s">
        <v>447</v>
      </c>
      <c r="D565" s="148"/>
      <c r="E565" s="148"/>
      <c r="F565" s="148"/>
      <c r="G565" s="148"/>
      <c r="H565" s="148"/>
      <c r="I565" s="148"/>
      <c r="J565" s="149"/>
      <c r="K565" s="149"/>
      <c r="L565" s="149"/>
      <c r="M565" s="150"/>
    </row>
    <row r="566" spans="2:13" ht="60.75" thickBot="1" x14ac:dyDescent="0.25">
      <c r="B566" s="20" t="s">
        <v>6</v>
      </c>
      <c r="C566" s="20" t="s">
        <v>7</v>
      </c>
      <c r="D566" s="20" t="s">
        <v>8</v>
      </c>
      <c r="E566" s="20" t="s">
        <v>9</v>
      </c>
      <c r="F566" s="20" t="s">
        <v>10</v>
      </c>
      <c r="G566" s="20" t="s">
        <v>11</v>
      </c>
      <c r="H566" s="20" t="s">
        <v>331</v>
      </c>
      <c r="I566" s="20" t="s">
        <v>13</v>
      </c>
      <c r="J566" s="62"/>
      <c r="K566" s="63" t="s">
        <v>14</v>
      </c>
      <c r="L566" s="20" t="s">
        <v>15</v>
      </c>
      <c r="M566" s="63" t="s">
        <v>16</v>
      </c>
    </row>
    <row r="567" spans="2:13" ht="23.1" customHeight="1" x14ac:dyDescent="0.2">
      <c r="B567" s="26" t="s">
        <v>332</v>
      </c>
      <c r="C567" s="26">
        <v>0</v>
      </c>
      <c r="D567" s="26" t="s">
        <v>333</v>
      </c>
      <c r="E567" s="26" t="s">
        <v>334</v>
      </c>
      <c r="F567" s="26">
        <v>1</v>
      </c>
      <c r="G567" s="27" t="s">
        <v>335</v>
      </c>
      <c r="H567" s="26">
        <v>41.6</v>
      </c>
      <c r="I567" s="26" t="s">
        <v>44</v>
      </c>
      <c r="J567" s="66"/>
      <c r="K567" s="31">
        <f t="shared" ref="K567" si="49">IF((H567&lt;&gt;0),HLOOKUP(H567,$B$10:$M$11,2),0)</f>
        <v>0</v>
      </c>
      <c r="L567" s="32">
        <v>4</v>
      </c>
      <c r="M567" s="33">
        <f>L567*K567</f>
        <v>0</v>
      </c>
    </row>
    <row r="568" spans="2:13" ht="23.1" customHeight="1" x14ac:dyDescent="0.2">
      <c r="B568" s="29" t="s">
        <v>332</v>
      </c>
      <c r="C568" s="29">
        <v>0</v>
      </c>
      <c r="D568" s="29" t="s">
        <v>333</v>
      </c>
      <c r="E568" s="29" t="s">
        <v>257</v>
      </c>
      <c r="F568" s="29">
        <v>2</v>
      </c>
      <c r="G568" s="34" t="s">
        <v>178</v>
      </c>
      <c r="H568" s="29"/>
      <c r="I568" s="29" t="s">
        <v>22</v>
      </c>
      <c r="J568" s="66"/>
      <c r="K568" s="70"/>
      <c r="L568" s="71"/>
      <c r="M568" s="72"/>
    </row>
    <row r="569" spans="2:13" ht="13.5" thickBot="1" x14ac:dyDescent="0.25"/>
    <row r="570" spans="2:13" ht="27.75" customHeight="1" thickBot="1" x14ac:dyDescent="0.25">
      <c r="H570" s="58">
        <f>SUM(H567:H568)</f>
        <v>41.6</v>
      </c>
      <c r="J570" s="59">
        <f>B565</f>
        <v>24</v>
      </c>
      <c r="K570" s="60">
        <f>SUM(K567:K568)</f>
        <v>0</v>
      </c>
      <c r="L570" s="61">
        <f>MEDIAN(L567:L568)</f>
        <v>4</v>
      </c>
      <c r="M570" s="60">
        <f>SUM(M567:M568)</f>
        <v>0</v>
      </c>
    </row>
    <row r="571" spans="2:13" ht="13.5" thickBot="1" x14ac:dyDescent="0.25"/>
    <row r="572" spans="2:13" ht="42" customHeight="1" thickBot="1" x14ac:dyDescent="0.25">
      <c r="B572" s="18">
        <v>25</v>
      </c>
      <c r="C572" s="147" t="s">
        <v>448</v>
      </c>
      <c r="D572" s="148"/>
      <c r="E572" s="148"/>
      <c r="F572" s="148"/>
      <c r="G572" s="148"/>
      <c r="H572" s="148"/>
      <c r="I572" s="148"/>
      <c r="J572" s="149"/>
      <c r="K572" s="149"/>
      <c r="L572" s="149"/>
      <c r="M572" s="150"/>
    </row>
    <row r="573" spans="2:13" ht="60.75" thickBot="1" x14ac:dyDescent="0.25">
      <c r="B573" s="20" t="s">
        <v>6</v>
      </c>
      <c r="C573" s="20" t="s">
        <v>7</v>
      </c>
      <c r="D573" s="20" t="s">
        <v>8</v>
      </c>
      <c r="E573" s="20" t="s">
        <v>9</v>
      </c>
      <c r="F573" s="20" t="s">
        <v>10</v>
      </c>
      <c r="G573" s="20" t="s">
        <v>11</v>
      </c>
      <c r="H573" s="20" t="s">
        <v>91</v>
      </c>
      <c r="I573" s="20" t="s">
        <v>13</v>
      </c>
      <c r="J573" s="62"/>
      <c r="K573" s="63" t="s">
        <v>14</v>
      </c>
      <c r="L573" s="20" t="s">
        <v>15</v>
      </c>
      <c r="M573" s="63" t="s">
        <v>16</v>
      </c>
    </row>
    <row r="574" spans="2:13" x14ac:dyDescent="0.2">
      <c r="B574" s="151" t="s">
        <v>336</v>
      </c>
      <c r="C574" s="152"/>
      <c r="D574" s="152"/>
      <c r="E574" s="152"/>
      <c r="F574" s="152"/>
      <c r="G574" s="153"/>
      <c r="H574" s="153"/>
      <c r="I574" s="154"/>
      <c r="J574" s="66"/>
      <c r="K574" s="75"/>
      <c r="L574" s="76"/>
      <c r="M574" s="77"/>
    </row>
    <row r="575" spans="2:13" ht="23.1" customHeight="1" x14ac:dyDescent="0.2">
      <c r="B575" s="64" t="s">
        <v>337</v>
      </c>
      <c r="C575" s="64" t="s">
        <v>89</v>
      </c>
      <c r="D575" s="64" t="s">
        <v>338</v>
      </c>
      <c r="E575" s="64" t="s">
        <v>20</v>
      </c>
      <c r="F575" s="64">
        <v>1</v>
      </c>
      <c r="G575" s="65" t="s">
        <v>28</v>
      </c>
      <c r="H575" s="28">
        <v>4.8499999999999996</v>
      </c>
      <c r="I575" s="26" t="s">
        <v>22</v>
      </c>
      <c r="J575" s="66"/>
      <c r="K575" s="31">
        <f t="shared" ref="K575:K581" si="50">IF((H575&lt;&gt;0),HLOOKUP(H575,$B$10:$M$11,2),0)</f>
        <v>0</v>
      </c>
      <c r="L575" s="32">
        <v>12</v>
      </c>
      <c r="M575" s="33">
        <f>L575*K575</f>
        <v>0</v>
      </c>
    </row>
    <row r="576" spans="2:13" ht="23.1" customHeight="1" x14ac:dyDescent="0.2">
      <c r="B576" s="29" t="s">
        <v>337</v>
      </c>
      <c r="C576" s="29" t="s">
        <v>89</v>
      </c>
      <c r="D576" s="29" t="s">
        <v>338</v>
      </c>
      <c r="E576" s="29" t="s">
        <v>20</v>
      </c>
      <c r="F576" s="29">
        <v>2</v>
      </c>
      <c r="G576" s="34" t="s">
        <v>34</v>
      </c>
      <c r="H576" s="35">
        <v>3.5</v>
      </c>
      <c r="I576" s="29" t="s">
        <v>22</v>
      </c>
      <c r="J576" s="66"/>
      <c r="K576" s="31">
        <f t="shared" si="50"/>
        <v>0</v>
      </c>
      <c r="L576" s="32">
        <v>12</v>
      </c>
      <c r="M576" s="33">
        <f t="shared" ref="M576:M581" si="51">L576*K576</f>
        <v>0</v>
      </c>
    </row>
    <row r="577" spans="2:13" ht="23.1" customHeight="1" x14ac:dyDescent="0.2">
      <c r="B577" s="29" t="s">
        <v>337</v>
      </c>
      <c r="C577" s="29" t="s">
        <v>89</v>
      </c>
      <c r="D577" s="29" t="s">
        <v>338</v>
      </c>
      <c r="E577" s="29" t="s">
        <v>20</v>
      </c>
      <c r="F577" s="29">
        <v>3</v>
      </c>
      <c r="G577" s="34" t="s">
        <v>34</v>
      </c>
      <c r="H577" s="35">
        <v>3.5</v>
      </c>
      <c r="I577" s="29" t="s">
        <v>22</v>
      </c>
      <c r="J577" s="66"/>
      <c r="K577" s="31">
        <f t="shared" si="50"/>
        <v>0</v>
      </c>
      <c r="L577" s="32">
        <v>12</v>
      </c>
      <c r="M577" s="33">
        <f t="shared" si="51"/>
        <v>0</v>
      </c>
    </row>
    <row r="578" spans="2:13" ht="23.1" customHeight="1" x14ac:dyDescent="0.2">
      <c r="B578" s="29" t="s">
        <v>337</v>
      </c>
      <c r="C578" s="29" t="s">
        <v>89</v>
      </c>
      <c r="D578" s="29" t="s">
        <v>338</v>
      </c>
      <c r="E578" s="29" t="s">
        <v>20</v>
      </c>
      <c r="F578" s="34" t="s">
        <v>251</v>
      </c>
      <c r="G578" s="34" t="s">
        <v>34</v>
      </c>
      <c r="H578" s="35"/>
      <c r="I578" s="29" t="s">
        <v>22</v>
      </c>
      <c r="J578" s="66"/>
      <c r="K578" s="37"/>
      <c r="L578" s="38"/>
      <c r="M578" s="39"/>
    </row>
    <row r="579" spans="2:13" ht="23.1" customHeight="1" x14ac:dyDescent="0.2">
      <c r="B579" s="29" t="s">
        <v>337</v>
      </c>
      <c r="C579" s="29" t="s">
        <v>104</v>
      </c>
      <c r="D579" s="29" t="s">
        <v>338</v>
      </c>
      <c r="E579" s="29" t="s">
        <v>20</v>
      </c>
      <c r="F579" s="29">
        <v>4</v>
      </c>
      <c r="G579" s="34" t="s">
        <v>28</v>
      </c>
      <c r="H579" s="35">
        <v>3.5</v>
      </c>
      <c r="I579" s="29" t="s">
        <v>22</v>
      </c>
      <c r="J579" s="66"/>
      <c r="K579" s="31">
        <f t="shared" si="50"/>
        <v>0</v>
      </c>
      <c r="L579" s="32">
        <v>12</v>
      </c>
      <c r="M579" s="33">
        <f t="shared" si="51"/>
        <v>0</v>
      </c>
    </row>
    <row r="580" spans="2:13" ht="23.1" customHeight="1" x14ac:dyDescent="0.2">
      <c r="B580" s="29" t="s">
        <v>337</v>
      </c>
      <c r="C580" s="29" t="s">
        <v>104</v>
      </c>
      <c r="D580" s="29" t="s">
        <v>338</v>
      </c>
      <c r="E580" s="29" t="s">
        <v>20</v>
      </c>
      <c r="F580" s="29">
        <v>5</v>
      </c>
      <c r="G580" s="34" t="s">
        <v>34</v>
      </c>
      <c r="H580" s="35">
        <v>3.5</v>
      </c>
      <c r="I580" s="29" t="s">
        <v>22</v>
      </c>
      <c r="J580" s="66"/>
      <c r="K580" s="31">
        <f t="shared" si="50"/>
        <v>0</v>
      </c>
      <c r="L580" s="32">
        <v>12</v>
      </c>
      <c r="M580" s="33">
        <f t="shared" si="51"/>
        <v>0</v>
      </c>
    </row>
    <row r="581" spans="2:13" ht="23.1" customHeight="1" x14ac:dyDescent="0.2">
      <c r="B581" s="29" t="s">
        <v>337</v>
      </c>
      <c r="C581" s="29" t="s">
        <v>104</v>
      </c>
      <c r="D581" s="29" t="s">
        <v>338</v>
      </c>
      <c r="E581" s="29" t="s">
        <v>20</v>
      </c>
      <c r="F581" s="29">
        <v>6</v>
      </c>
      <c r="G581" s="34" t="s">
        <v>34</v>
      </c>
      <c r="H581" s="35">
        <v>3.5</v>
      </c>
      <c r="I581" s="29" t="s">
        <v>22</v>
      </c>
      <c r="J581" s="66"/>
      <c r="K581" s="31">
        <f t="shared" si="50"/>
        <v>0</v>
      </c>
      <c r="L581" s="32">
        <v>12</v>
      </c>
      <c r="M581" s="33">
        <f t="shared" si="51"/>
        <v>0</v>
      </c>
    </row>
    <row r="582" spans="2:13" ht="23.1" customHeight="1" x14ac:dyDescent="0.2">
      <c r="B582" s="29" t="s">
        <v>337</v>
      </c>
      <c r="C582" s="29" t="s">
        <v>104</v>
      </c>
      <c r="D582" s="29" t="s">
        <v>338</v>
      </c>
      <c r="E582" s="29" t="s">
        <v>20</v>
      </c>
      <c r="F582" s="34" t="s">
        <v>339</v>
      </c>
      <c r="G582" s="34" t="s">
        <v>34</v>
      </c>
      <c r="H582" s="35"/>
      <c r="I582" s="29" t="s">
        <v>22</v>
      </c>
      <c r="J582" s="66"/>
      <c r="K582" s="70"/>
      <c r="L582" s="71"/>
      <c r="M582" s="72"/>
    </row>
    <row r="583" spans="2:13" x14ac:dyDescent="0.2">
      <c r="B583" s="151" t="s">
        <v>340</v>
      </c>
      <c r="C583" s="152"/>
      <c r="D583" s="152"/>
      <c r="E583" s="152"/>
      <c r="F583" s="152"/>
      <c r="G583" s="153"/>
      <c r="H583" s="153"/>
      <c r="I583" s="154"/>
      <c r="J583" s="66"/>
      <c r="K583" s="75"/>
      <c r="L583" s="76"/>
      <c r="M583" s="77"/>
    </row>
    <row r="584" spans="2:13" ht="23.1" customHeight="1" x14ac:dyDescent="0.2">
      <c r="B584" s="29" t="s">
        <v>341</v>
      </c>
      <c r="C584" s="64">
        <v>1</v>
      </c>
      <c r="D584" s="64" t="s">
        <v>26</v>
      </c>
      <c r="E584" s="64" t="s">
        <v>20</v>
      </c>
      <c r="F584" s="64">
        <v>1</v>
      </c>
      <c r="G584" s="65" t="s">
        <v>28</v>
      </c>
      <c r="H584" s="28">
        <v>13.3</v>
      </c>
      <c r="I584" s="26" t="s">
        <v>22</v>
      </c>
      <c r="J584" s="66"/>
      <c r="K584" s="31">
        <f t="shared" ref="K584:K593" si="52">IF((H584&lt;&gt;0),HLOOKUP(H584,$B$10:$M$11,2),0)</f>
        <v>0</v>
      </c>
      <c r="L584" s="32">
        <v>12</v>
      </c>
      <c r="M584" s="33">
        <f>L584*K584</f>
        <v>0</v>
      </c>
    </row>
    <row r="585" spans="2:13" ht="23.1" customHeight="1" x14ac:dyDescent="0.2">
      <c r="B585" s="29" t="s">
        <v>342</v>
      </c>
      <c r="C585" s="67">
        <v>1</v>
      </c>
      <c r="D585" s="67" t="s">
        <v>26</v>
      </c>
      <c r="E585" s="67" t="s">
        <v>20</v>
      </c>
      <c r="F585" s="67">
        <v>2</v>
      </c>
      <c r="G585" s="68" t="s">
        <v>28</v>
      </c>
      <c r="H585" s="28">
        <v>13.3</v>
      </c>
      <c r="I585" s="29" t="s">
        <v>22</v>
      </c>
      <c r="J585" s="66"/>
      <c r="K585" s="31">
        <f t="shared" si="52"/>
        <v>0</v>
      </c>
      <c r="L585" s="32">
        <v>12</v>
      </c>
      <c r="M585" s="33">
        <f t="shared" ref="M585:M589" si="53">L585*K585</f>
        <v>0</v>
      </c>
    </row>
    <row r="586" spans="2:13" ht="23.1" customHeight="1" x14ac:dyDescent="0.2">
      <c r="B586" s="29" t="s">
        <v>343</v>
      </c>
      <c r="C586" s="67">
        <v>1</v>
      </c>
      <c r="D586" s="67" t="s">
        <v>26</v>
      </c>
      <c r="E586" s="67" t="s">
        <v>20</v>
      </c>
      <c r="F586" s="67">
        <v>3</v>
      </c>
      <c r="G586" s="68" t="s">
        <v>28</v>
      </c>
      <c r="H586" s="35">
        <v>13.3</v>
      </c>
      <c r="I586" s="29" t="s">
        <v>22</v>
      </c>
      <c r="J586" s="66"/>
      <c r="K586" s="31">
        <f t="shared" si="52"/>
        <v>0</v>
      </c>
      <c r="L586" s="32">
        <v>12</v>
      </c>
      <c r="M586" s="33">
        <f t="shared" si="53"/>
        <v>0</v>
      </c>
    </row>
    <row r="587" spans="2:13" ht="23.1" customHeight="1" x14ac:dyDescent="0.2">
      <c r="B587" s="29" t="s">
        <v>344</v>
      </c>
      <c r="C587" s="67">
        <v>1</v>
      </c>
      <c r="D587" s="67" t="s">
        <v>65</v>
      </c>
      <c r="E587" s="67" t="s">
        <v>20</v>
      </c>
      <c r="F587" s="67">
        <v>4</v>
      </c>
      <c r="G587" s="68" t="s">
        <v>28</v>
      </c>
      <c r="H587" s="35">
        <v>2.25</v>
      </c>
      <c r="I587" s="29" t="s">
        <v>22</v>
      </c>
      <c r="J587" s="66"/>
      <c r="K587" s="31">
        <f t="shared" si="52"/>
        <v>0</v>
      </c>
      <c r="L587" s="32">
        <v>12</v>
      </c>
      <c r="M587" s="33">
        <f t="shared" si="53"/>
        <v>0</v>
      </c>
    </row>
    <row r="588" spans="2:13" ht="23.1" customHeight="1" x14ac:dyDescent="0.2">
      <c r="B588" s="29" t="s">
        <v>345</v>
      </c>
      <c r="C588" s="67">
        <v>2</v>
      </c>
      <c r="D588" s="67" t="s">
        <v>26</v>
      </c>
      <c r="E588" s="67" t="s">
        <v>20</v>
      </c>
      <c r="F588" s="67">
        <v>5</v>
      </c>
      <c r="G588" s="68" t="s">
        <v>28</v>
      </c>
      <c r="H588" s="69">
        <v>5</v>
      </c>
      <c r="I588" s="67" t="s">
        <v>22</v>
      </c>
      <c r="J588" s="66"/>
      <c r="K588" s="31">
        <f t="shared" si="52"/>
        <v>0</v>
      </c>
      <c r="L588" s="32">
        <v>12</v>
      </c>
      <c r="M588" s="33">
        <f t="shared" si="53"/>
        <v>0</v>
      </c>
    </row>
    <row r="589" spans="2:13" ht="23.1" customHeight="1" x14ac:dyDescent="0.2">
      <c r="B589" s="29" t="s">
        <v>346</v>
      </c>
      <c r="C589" s="29">
        <v>2</v>
      </c>
      <c r="D589" s="29" t="s">
        <v>26</v>
      </c>
      <c r="E589" s="29" t="s">
        <v>20</v>
      </c>
      <c r="F589" s="29">
        <v>6</v>
      </c>
      <c r="G589" s="34" t="s">
        <v>28</v>
      </c>
      <c r="H589" s="35">
        <v>5</v>
      </c>
      <c r="I589" s="29" t="s">
        <v>22</v>
      </c>
      <c r="J589" s="66"/>
      <c r="K589" s="31">
        <f t="shared" si="52"/>
        <v>0</v>
      </c>
      <c r="L589" s="32">
        <v>12</v>
      </c>
      <c r="M589" s="33">
        <f t="shared" si="53"/>
        <v>0</v>
      </c>
    </row>
    <row r="590" spans="2:13" x14ac:dyDescent="0.2">
      <c r="B590" s="151" t="s">
        <v>347</v>
      </c>
      <c r="C590" s="152"/>
      <c r="D590" s="152"/>
      <c r="E590" s="152"/>
      <c r="F590" s="152"/>
      <c r="G590" s="153"/>
      <c r="H590" s="153"/>
      <c r="I590" s="154"/>
      <c r="J590" s="66"/>
      <c r="K590" s="75"/>
      <c r="L590" s="76"/>
      <c r="M590" s="77"/>
    </row>
    <row r="591" spans="2:13" ht="23.1" customHeight="1" x14ac:dyDescent="0.2">
      <c r="B591" s="64" t="s">
        <v>266</v>
      </c>
      <c r="C591" s="64" t="s">
        <v>123</v>
      </c>
      <c r="D591" s="64" t="s">
        <v>26</v>
      </c>
      <c r="E591" s="64" t="s">
        <v>20</v>
      </c>
      <c r="F591" s="64">
        <v>1</v>
      </c>
      <c r="G591" s="65" t="s">
        <v>28</v>
      </c>
      <c r="H591" s="28">
        <v>12.5</v>
      </c>
      <c r="I591" s="26" t="s">
        <v>22</v>
      </c>
      <c r="J591" s="66"/>
      <c r="K591" s="31">
        <f t="shared" si="52"/>
        <v>0</v>
      </c>
      <c r="L591" s="32">
        <v>12</v>
      </c>
      <c r="M591" s="33">
        <f>L591*K591</f>
        <v>0</v>
      </c>
    </row>
    <row r="592" spans="2:13" ht="23.1" customHeight="1" x14ac:dyDescent="0.2">
      <c r="B592" s="67" t="s">
        <v>266</v>
      </c>
      <c r="C592" s="67" t="s">
        <v>123</v>
      </c>
      <c r="D592" s="67" t="s">
        <v>26</v>
      </c>
      <c r="E592" s="67" t="s">
        <v>20</v>
      </c>
      <c r="F592" s="67">
        <v>2</v>
      </c>
      <c r="G592" s="68" t="s">
        <v>28</v>
      </c>
      <c r="H592" s="35">
        <v>12.5</v>
      </c>
      <c r="I592" s="29" t="s">
        <v>22</v>
      </c>
      <c r="J592" s="66"/>
      <c r="K592" s="31">
        <f t="shared" si="52"/>
        <v>0</v>
      </c>
      <c r="L592" s="32">
        <v>12</v>
      </c>
      <c r="M592" s="33">
        <f t="shared" ref="M592:M593" si="54">L592*K592</f>
        <v>0</v>
      </c>
    </row>
    <row r="593" spans="2:13" ht="23.1" customHeight="1" x14ac:dyDescent="0.2">
      <c r="B593" s="67" t="s">
        <v>266</v>
      </c>
      <c r="C593" s="67" t="s">
        <v>123</v>
      </c>
      <c r="D593" s="67" t="s">
        <v>26</v>
      </c>
      <c r="E593" s="67" t="s">
        <v>20</v>
      </c>
      <c r="F593" s="67">
        <v>3</v>
      </c>
      <c r="G593" s="68" t="s">
        <v>28</v>
      </c>
      <c r="H593" s="35">
        <v>12.5</v>
      </c>
      <c r="I593" s="29" t="s">
        <v>22</v>
      </c>
      <c r="J593" s="66"/>
      <c r="K593" s="31">
        <f t="shared" si="52"/>
        <v>0</v>
      </c>
      <c r="L593" s="32">
        <v>12</v>
      </c>
      <c r="M593" s="33">
        <f t="shared" si="54"/>
        <v>0</v>
      </c>
    </row>
    <row r="594" spans="2:13" ht="13.5" thickBot="1" x14ac:dyDescent="0.25"/>
    <row r="595" spans="2:13" ht="27.75" customHeight="1" thickBot="1" x14ac:dyDescent="0.25">
      <c r="H595" s="58">
        <f>SUM(H575:H593)</f>
        <v>112</v>
      </c>
      <c r="J595" s="59">
        <f>B572</f>
        <v>25</v>
      </c>
      <c r="K595" s="60">
        <f>SUM(K575:K593)</f>
        <v>0</v>
      </c>
      <c r="L595" s="61">
        <f>MEDIAN(L575:L593)</f>
        <v>12</v>
      </c>
      <c r="M595" s="60">
        <f>SUM(M575:M593)</f>
        <v>0</v>
      </c>
    </row>
    <row r="596" spans="2:13" ht="13.5" thickBot="1" x14ac:dyDescent="0.25"/>
    <row r="597" spans="2:13" ht="42" customHeight="1" thickBot="1" x14ac:dyDescent="0.25">
      <c r="B597" s="18">
        <v>26</v>
      </c>
      <c r="C597" s="147" t="s">
        <v>449</v>
      </c>
      <c r="D597" s="148"/>
      <c r="E597" s="148"/>
      <c r="F597" s="148"/>
      <c r="G597" s="148"/>
      <c r="H597" s="148"/>
      <c r="I597" s="148"/>
      <c r="J597" s="149"/>
      <c r="K597" s="149"/>
      <c r="L597" s="149"/>
      <c r="M597" s="150"/>
    </row>
    <row r="598" spans="2:13" ht="60.75" thickBot="1" x14ac:dyDescent="0.25">
      <c r="B598" s="20" t="s">
        <v>6</v>
      </c>
      <c r="C598" s="20" t="s">
        <v>7</v>
      </c>
      <c r="D598" s="20" t="s">
        <v>8</v>
      </c>
      <c r="E598" s="20" t="s">
        <v>9</v>
      </c>
      <c r="F598" s="20" t="s">
        <v>313</v>
      </c>
      <c r="G598" s="20" t="s">
        <v>11</v>
      </c>
      <c r="H598" s="20" t="s">
        <v>222</v>
      </c>
      <c r="I598" s="20" t="s">
        <v>13</v>
      </c>
      <c r="J598" s="62"/>
      <c r="K598" s="63" t="s">
        <v>14</v>
      </c>
      <c r="L598" s="20" t="s">
        <v>15</v>
      </c>
      <c r="M598" s="63" t="s">
        <v>16</v>
      </c>
    </row>
    <row r="599" spans="2:13" ht="23.1" customHeight="1" x14ac:dyDescent="0.2">
      <c r="B599" s="26" t="s">
        <v>348</v>
      </c>
      <c r="C599" s="99">
        <v>0</v>
      </c>
      <c r="D599" s="99" t="s">
        <v>84</v>
      </c>
      <c r="E599" s="100" t="s">
        <v>27</v>
      </c>
      <c r="F599" s="100">
        <v>1</v>
      </c>
      <c r="G599" s="101" t="s">
        <v>66</v>
      </c>
      <c r="H599" s="102">
        <v>2.6</v>
      </c>
      <c r="I599" s="89" t="s">
        <v>29</v>
      </c>
      <c r="J599" s="103"/>
      <c r="K599" s="31">
        <f t="shared" ref="K599:K601" si="55">IF((H599&lt;&gt;0),HLOOKUP(H599,$B$10:$M$11,2),0)</f>
        <v>0</v>
      </c>
      <c r="L599" s="32">
        <v>3</v>
      </c>
      <c r="M599" s="33">
        <f>L599*K599</f>
        <v>0</v>
      </c>
    </row>
    <row r="600" spans="2:13" ht="23.1" customHeight="1" x14ac:dyDescent="0.2">
      <c r="B600" s="29" t="s">
        <v>348</v>
      </c>
      <c r="C600" s="104">
        <v>0</v>
      </c>
      <c r="D600" s="104" t="s">
        <v>84</v>
      </c>
      <c r="E600" s="105" t="s">
        <v>27</v>
      </c>
      <c r="F600" s="105">
        <v>2</v>
      </c>
      <c r="G600" s="106" t="s">
        <v>66</v>
      </c>
      <c r="H600" s="88">
        <v>2.6</v>
      </c>
      <c r="I600" s="107" t="s">
        <v>29</v>
      </c>
      <c r="J600" s="103"/>
      <c r="K600" s="31">
        <f t="shared" si="55"/>
        <v>0</v>
      </c>
      <c r="L600" s="32">
        <v>3</v>
      </c>
      <c r="M600" s="33">
        <f t="shared" ref="M600:M601" si="56">L600*K600</f>
        <v>0</v>
      </c>
    </row>
    <row r="601" spans="2:13" ht="23.1" customHeight="1" x14ac:dyDescent="0.2">
      <c r="B601" s="29" t="s">
        <v>348</v>
      </c>
      <c r="C601" s="104">
        <v>0</v>
      </c>
      <c r="D601" s="104" t="s">
        <v>227</v>
      </c>
      <c r="E601" s="105" t="s">
        <v>27</v>
      </c>
      <c r="F601" s="105">
        <v>3</v>
      </c>
      <c r="G601" s="106" t="s">
        <v>66</v>
      </c>
      <c r="H601" s="88">
        <v>3.6</v>
      </c>
      <c r="I601" s="107" t="s">
        <v>29</v>
      </c>
      <c r="J601" s="103"/>
      <c r="K601" s="31">
        <f t="shared" si="55"/>
        <v>0</v>
      </c>
      <c r="L601" s="32">
        <v>3</v>
      </c>
      <c r="M601" s="33">
        <f t="shared" si="56"/>
        <v>0</v>
      </c>
    </row>
    <row r="602" spans="2:13" ht="23.1" customHeight="1" x14ac:dyDescent="0.2">
      <c r="B602" s="29" t="s">
        <v>348</v>
      </c>
      <c r="C602" s="104">
        <v>0</v>
      </c>
      <c r="D602" s="104" t="s">
        <v>349</v>
      </c>
      <c r="E602" s="105" t="s">
        <v>27</v>
      </c>
      <c r="F602" s="106" t="s">
        <v>112</v>
      </c>
      <c r="G602" s="106" t="s">
        <v>66</v>
      </c>
      <c r="H602" s="108"/>
      <c r="I602" s="105" t="s">
        <v>29</v>
      </c>
      <c r="J602" s="103"/>
      <c r="K602" s="70"/>
      <c r="L602" s="71"/>
      <c r="M602" s="72"/>
    </row>
    <row r="603" spans="2:13" ht="13.5" thickBot="1" x14ac:dyDescent="0.25">
      <c r="B603" s="109"/>
      <c r="C603" s="110"/>
      <c r="D603" s="110"/>
      <c r="E603" s="111"/>
      <c r="F603" s="112"/>
      <c r="G603" s="112"/>
      <c r="H603" s="113"/>
      <c r="I603" s="111"/>
      <c r="J603" s="103"/>
    </row>
    <row r="604" spans="2:13" ht="27.75" customHeight="1" thickBot="1" x14ac:dyDescent="0.25">
      <c r="H604" s="58">
        <f>SUM(H599:H602)</f>
        <v>8.8000000000000007</v>
      </c>
      <c r="J604" s="59">
        <f>B597</f>
        <v>26</v>
      </c>
      <c r="K604" s="60">
        <f>SUM(K599:K602)</f>
        <v>0</v>
      </c>
      <c r="L604" s="61">
        <f>MEDIAN(L599:L602)</f>
        <v>3</v>
      </c>
      <c r="M604" s="60">
        <f>SUM(M599:M602)</f>
        <v>0</v>
      </c>
    </row>
    <row r="605" spans="2:13" ht="13.5" thickBot="1" x14ac:dyDescent="0.25">
      <c r="B605" s="109"/>
      <c r="C605" s="110"/>
      <c r="D605" s="110"/>
      <c r="E605" s="111"/>
      <c r="F605" s="112"/>
      <c r="G605" s="112"/>
      <c r="H605" s="113"/>
      <c r="I605" s="111"/>
      <c r="J605" s="103"/>
    </row>
    <row r="606" spans="2:13" ht="42" customHeight="1" thickBot="1" x14ac:dyDescent="0.25">
      <c r="B606" s="18">
        <v>27</v>
      </c>
      <c r="C606" s="147" t="s">
        <v>450</v>
      </c>
      <c r="D606" s="148"/>
      <c r="E606" s="148"/>
      <c r="F606" s="148"/>
      <c r="G606" s="148"/>
      <c r="H606" s="148"/>
      <c r="I606" s="148"/>
      <c r="J606" s="149"/>
      <c r="K606" s="149"/>
      <c r="L606" s="149"/>
      <c r="M606" s="150"/>
    </row>
    <row r="607" spans="2:13" ht="60.75" thickBot="1" x14ac:dyDescent="0.25">
      <c r="B607" s="20" t="s">
        <v>6</v>
      </c>
      <c r="C607" s="20" t="s">
        <v>7</v>
      </c>
      <c r="D607" s="20" t="s">
        <v>8</v>
      </c>
      <c r="E607" s="20" t="s">
        <v>9</v>
      </c>
      <c r="F607" s="20" t="s">
        <v>313</v>
      </c>
      <c r="G607" s="20" t="s">
        <v>11</v>
      </c>
      <c r="H607" s="20" t="s">
        <v>222</v>
      </c>
      <c r="I607" s="20" t="s">
        <v>13</v>
      </c>
      <c r="J607" s="62"/>
      <c r="K607" s="63" t="s">
        <v>14</v>
      </c>
      <c r="L607" s="20" t="s">
        <v>15</v>
      </c>
      <c r="M607" s="63" t="s">
        <v>16</v>
      </c>
    </row>
    <row r="608" spans="2:13" ht="23.1" customHeight="1" x14ac:dyDescent="0.2">
      <c r="B608" s="26" t="s">
        <v>350</v>
      </c>
      <c r="C608" s="26">
        <v>1</v>
      </c>
      <c r="D608" s="26" t="s">
        <v>76</v>
      </c>
      <c r="E608" s="26" t="s">
        <v>80</v>
      </c>
      <c r="F608" s="27">
        <v>1</v>
      </c>
      <c r="G608" s="27" t="s">
        <v>34</v>
      </c>
      <c r="H608" s="28">
        <v>2.5</v>
      </c>
      <c r="I608" s="26" t="s">
        <v>22</v>
      </c>
      <c r="J608" s="66"/>
      <c r="K608" s="31">
        <f t="shared" ref="K608:K618" si="57">IF((H608&lt;&gt;0),HLOOKUP(H608,$B$10:$M$11,2),0)</f>
        <v>0</v>
      </c>
      <c r="L608" s="32">
        <v>4</v>
      </c>
      <c r="M608" s="33">
        <f>L608*K608</f>
        <v>0</v>
      </c>
    </row>
    <row r="609" spans="2:13" ht="23.1" customHeight="1" x14ac:dyDescent="0.2">
      <c r="B609" s="26" t="s">
        <v>350</v>
      </c>
      <c r="C609" s="29">
        <v>1</v>
      </c>
      <c r="D609" s="29" t="s">
        <v>351</v>
      </c>
      <c r="E609" s="29" t="s">
        <v>80</v>
      </c>
      <c r="F609" s="34">
        <v>2</v>
      </c>
      <c r="G609" s="34" t="s">
        <v>34</v>
      </c>
      <c r="H609" s="35">
        <v>2.5</v>
      </c>
      <c r="I609" s="26" t="s">
        <v>22</v>
      </c>
      <c r="J609" s="66"/>
      <c r="K609" s="31">
        <f t="shared" si="57"/>
        <v>0</v>
      </c>
      <c r="L609" s="32">
        <v>4</v>
      </c>
      <c r="M609" s="33">
        <f t="shared" ref="M609:M618" si="58">L609*K609</f>
        <v>0</v>
      </c>
    </row>
    <row r="610" spans="2:13" ht="23.1" customHeight="1" x14ac:dyDescent="0.2">
      <c r="B610" s="26" t="s">
        <v>350</v>
      </c>
      <c r="C610" s="29">
        <v>1</v>
      </c>
      <c r="D610" s="29" t="s">
        <v>352</v>
      </c>
      <c r="E610" s="29" t="s">
        <v>80</v>
      </c>
      <c r="F610" s="34" t="s">
        <v>114</v>
      </c>
      <c r="G610" s="34" t="s">
        <v>34</v>
      </c>
      <c r="H610" s="35"/>
      <c r="I610" s="26" t="s">
        <v>22</v>
      </c>
      <c r="J610" s="66"/>
      <c r="K610" s="37"/>
      <c r="L610" s="38"/>
      <c r="M610" s="39"/>
    </row>
    <row r="611" spans="2:13" ht="23.1" customHeight="1" x14ac:dyDescent="0.2">
      <c r="B611" s="26" t="s">
        <v>350</v>
      </c>
      <c r="C611" s="29">
        <v>1</v>
      </c>
      <c r="D611" s="29" t="s">
        <v>353</v>
      </c>
      <c r="E611" s="29" t="s">
        <v>27</v>
      </c>
      <c r="F611" s="34" t="s">
        <v>354</v>
      </c>
      <c r="G611" s="34" t="s">
        <v>34</v>
      </c>
      <c r="H611" s="35">
        <v>2.6</v>
      </c>
      <c r="I611" s="26" t="s">
        <v>22</v>
      </c>
      <c r="J611" s="66"/>
      <c r="K611" s="31">
        <f t="shared" si="57"/>
        <v>0</v>
      </c>
      <c r="L611" s="32">
        <v>4</v>
      </c>
      <c r="M611" s="33">
        <f t="shared" si="58"/>
        <v>0</v>
      </c>
    </row>
    <row r="612" spans="2:13" ht="23.1" customHeight="1" x14ac:dyDescent="0.2">
      <c r="B612" s="26" t="s">
        <v>350</v>
      </c>
      <c r="C612" s="29">
        <v>1</v>
      </c>
      <c r="D612" s="29" t="s">
        <v>355</v>
      </c>
      <c r="E612" s="29" t="s">
        <v>27</v>
      </c>
      <c r="F612" s="34" t="s">
        <v>356</v>
      </c>
      <c r="G612" s="34" t="s">
        <v>34</v>
      </c>
      <c r="H612" s="35">
        <v>3.5</v>
      </c>
      <c r="I612" s="26" t="s">
        <v>22</v>
      </c>
      <c r="J612" s="66"/>
      <c r="K612" s="31">
        <f t="shared" si="57"/>
        <v>0</v>
      </c>
      <c r="L612" s="32">
        <v>4</v>
      </c>
      <c r="M612" s="33">
        <f t="shared" si="58"/>
        <v>0</v>
      </c>
    </row>
    <row r="613" spans="2:13" ht="23.1" customHeight="1" x14ac:dyDescent="0.2">
      <c r="B613" s="26" t="s">
        <v>350</v>
      </c>
      <c r="C613" s="29">
        <v>1</v>
      </c>
      <c r="D613" s="29" t="s">
        <v>357</v>
      </c>
      <c r="E613" s="29" t="s">
        <v>27</v>
      </c>
      <c r="F613" s="34" t="s">
        <v>115</v>
      </c>
      <c r="G613" s="34" t="s">
        <v>34</v>
      </c>
      <c r="H613" s="35"/>
      <c r="I613" s="26" t="s">
        <v>22</v>
      </c>
      <c r="J613" s="66"/>
      <c r="K613" s="37"/>
      <c r="L613" s="38"/>
      <c r="M613" s="39"/>
    </row>
    <row r="614" spans="2:13" ht="23.1" customHeight="1" x14ac:dyDescent="0.2">
      <c r="B614" s="26" t="s">
        <v>350</v>
      </c>
      <c r="C614" s="29">
        <v>1</v>
      </c>
      <c r="D614" s="29" t="s">
        <v>255</v>
      </c>
      <c r="E614" s="29" t="s">
        <v>77</v>
      </c>
      <c r="F614" s="34" t="s">
        <v>358</v>
      </c>
      <c r="G614" s="34" t="s">
        <v>28</v>
      </c>
      <c r="H614" s="35">
        <v>3.3</v>
      </c>
      <c r="I614" s="26" t="s">
        <v>22</v>
      </c>
      <c r="J614" s="66"/>
      <c r="K614" s="31">
        <f t="shared" si="57"/>
        <v>0</v>
      </c>
      <c r="L614" s="32">
        <v>4</v>
      </c>
      <c r="M614" s="33">
        <f t="shared" si="58"/>
        <v>0</v>
      </c>
    </row>
    <row r="615" spans="2:13" ht="23.1" customHeight="1" x14ac:dyDescent="0.2">
      <c r="B615" s="26" t="s">
        <v>350</v>
      </c>
      <c r="C615" s="29">
        <v>1</v>
      </c>
      <c r="D615" s="29" t="s">
        <v>359</v>
      </c>
      <c r="E615" s="29" t="s">
        <v>80</v>
      </c>
      <c r="F615" s="34" t="s">
        <v>360</v>
      </c>
      <c r="G615" s="34" t="s">
        <v>28</v>
      </c>
      <c r="H615" s="35">
        <v>8</v>
      </c>
      <c r="I615" s="26" t="s">
        <v>22</v>
      </c>
      <c r="J615" s="66"/>
      <c r="K615" s="31">
        <f t="shared" si="57"/>
        <v>0</v>
      </c>
      <c r="L615" s="32">
        <v>4</v>
      </c>
      <c r="M615" s="33">
        <f t="shared" si="58"/>
        <v>0</v>
      </c>
    </row>
    <row r="616" spans="2:13" ht="23.1" customHeight="1" x14ac:dyDescent="0.2">
      <c r="B616" s="26" t="s">
        <v>350</v>
      </c>
      <c r="C616" s="29">
        <v>1</v>
      </c>
      <c r="D616" s="29" t="s">
        <v>40</v>
      </c>
      <c r="E616" s="29" t="s">
        <v>80</v>
      </c>
      <c r="F616" s="34" t="s">
        <v>361</v>
      </c>
      <c r="G616" s="34" t="s">
        <v>28</v>
      </c>
      <c r="H616" s="35">
        <v>4</v>
      </c>
      <c r="I616" s="26" t="s">
        <v>22</v>
      </c>
      <c r="J616" s="66"/>
      <c r="K616" s="31">
        <f t="shared" si="57"/>
        <v>0</v>
      </c>
      <c r="L616" s="32">
        <v>4</v>
      </c>
      <c r="M616" s="33">
        <f t="shared" si="58"/>
        <v>0</v>
      </c>
    </row>
    <row r="617" spans="2:13" ht="23.1" customHeight="1" x14ac:dyDescent="0.2">
      <c r="B617" s="26" t="s">
        <v>350</v>
      </c>
      <c r="C617" s="29">
        <v>1</v>
      </c>
      <c r="D617" s="29" t="s">
        <v>362</v>
      </c>
      <c r="E617" s="29" t="s">
        <v>80</v>
      </c>
      <c r="F617" s="34" t="s">
        <v>363</v>
      </c>
      <c r="G617" s="34" t="s">
        <v>28</v>
      </c>
      <c r="H617" s="35">
        <v>8</v>
      </c>
      <c r="I617" s="26" t="s">
        <v>22</v>
      </c>
      <c r="J617" s="66"/>
      <c r="K617" s="31">
        <f t="shared" si="57"/>
        <v>0</v>
      </c>
      <c r="L617" s="32">
        <v>4</v>
      </c>
      <c r="M617" s="33">
        <f t="shared" si="58"/>
        <v>0</v>
      </c>
    </row>
    <row r="618" spans="2:13" ht="23.1" customHeight="1" x14ac:dyDescent="0.2">
      <c r="B618" s="26" t="s">
        <v>350</v>
      </c>
      <c r="C618" s="29">
        <v>1</v>
      </c>
      <c r="D618" s="29" t="s">
        <v>364</v>
      </c>
      <c r="E618" s="29" t="s">
        <v>80</v>
      </c>
      <c r="F618" s="34" t="s">
        <v>365</v>
      </c>
      <c r="G618" s="34" t="s">
        <v>28</v>
      </c>
      <c r="H618" s="35">
        <v>4</v>
      </c>
      <c r="I618" s="26" t="s">
        <v>22</v>
      </c>
      <c r="J618" s="66"/>
      <c r="K618" s="31">
        <f t="shared" si="57"/>
        <v>0</v>
      </c>
      <c r="L618" s="32">
        <v>4</v>
      </c>
      <c r="M618" s="33">
        <f t="shared" si="58"/>
        <v>0</v>
      </c>
    </row>
    <row r="619" spans="2:13" ht="13.5" thickBot="1" x14ac:dyDescent="0.25"/>
    <row r="620" spans="2:13" ht="27.75" customHeight="1" thickBot="1" x14ac:dyDescent="0.25">
      <c r="H620" s="58">
        <f>SUM(H608:H618)</f>
        <v>38.4</v>
      </c>
      <c r="J620" s="59">
        <f>B606</f>
        <v>27</v>
      </c>
      <c r="K620" s="60">
        <f>SUM(K608:K618)</f>
        <v>0</v>
      </c>
      <c r="L620" s="61">
        <f>MEDIAN(L608:L618)</f>
        <v>4</v>
      </c>
      <c r="M620" s="60">
        <f>SUM(M608:M618)</f>
        <v>0</v>
      </c>
    </row>
    <row r="621" spans="2:13" ht="13.5" thickBot="1" x14ac:dyDescent="0.25"/>
    <row r="622" spans="2:13" ht="42" customHeight="1" thickBot="1" x14ac:dyDescent="0.25">
      <c r="B622" s="18">
        <v>28</v>
      </c>
      <c r="C622" s="147" t="s">
        <v>451</v>
      </c>
      <c r="D622" s="148"/>
      <c r="E622" s="148"/>
      <c r="F622" s="148"/>
      <c r="G622" s="148"/>
      <c r="H622" s="148"/>
      <c r="I622" s="148"/>
      <c r="J622" s="149"/>
      <c r="K622" s="149"/>
      <c r="L622" s="149"/>
      <c r="M622" s="150"/>
    </row>
    <row r="623" spans="2:13" ht="60.75" thickBot="1" x14ac:dyDescent="0.25">
      <c r="B623" s="20" t="s">
        <v>6</v>
      </c>
      <c r="C623" s="20" t="s">
        <v>7</v>
      </c>
      <c r="D623" s="20" t="s">
        <v>8</v>
      </c>
      <c r="E623" s="20" t="s">
        <v>9</v>
      </c>
      <c r="F623" s="20" t="s">
        <v>313</v>
      </c>
      <c r="G623" s="20" t="s">
        <v>11</v>
      </c>
      <c r="H623" s="20" t="s">
        <v>222</v>
      </c>
      <c r="I623" s="20" t="s">
        <v>13</v>
      </c>
      <c r="J623" s="114"/>
      <c r="K623" s="63" t="s">
        <v>14</v>
      </c>
      <c r="L623" s="20" t="s">
        <v>15</v>
      </c>
      <c r="M623" s="63" t="s">
        <v>16</v>
      </c>
    </row>
    <row r="624" spans="2:13" ht="23.1" customHeight="1" x14ac:dyDescent="0.2">
      <c r="B624" s="29" t="s">
        <v>366</v>
      </c>
      <c r="C624" s="26" t="s">
        <v>197</v>
      </c>
      <c r="D624" s="26" t="s">
        <v>367</v>
      </c>
      <c r="E624" s="26" t="s">
        <v>20</v>
      </c>
      <c r="F624" s="27">
        <v>1</v>
      </c>
      <c r="G624" s="27" t="s">
        <v>28</v>
      </c>
      <c r="H624" s="28">
        <v>2.5</v>
      </c>
      <c r="I624" s="26" t="s">
        <v>22</v>
      </c>
      <c r="J624" s="66"/>
      <c r="K624" s="31">
        <f t="shared" ref="K624:K639" si="59">IF((H624&lt;&gt;0),HLOOKUP(H624,$B$10:$M$11,2),0)</f>
        <v>0</v>
      </c>
      <c r="L624" s="32">
        <v>12</v>
      </c>
      <c r="M624" s="33">
        <f>L624*K624</f>
        <v>0</v>
      </c>
    </row>
    <row r="625" spans="2:13" ht="23.1" customHeight="1" x14ac:dyDescent="0.2">
      <c r="B625" s="29" t="s">
        <v>366</v>
      </c>
      <c r="C625" s="29" t="s">
        <v>197</v>
      </c>
      <c r="D625" s="29" t="s">
        <v>367</v>
      </c>
      <c r="E625" s="29" t="s">
        <v>20</v>
      </c>
      <c r="F625" s="34">
        <v>2</v>
      </c>
      <c r="G625" s="34" t="s">
        <v>28</v>
      </c>
      <c r="H625" s="35">
        <v>2.5</v>
      </c>
      <c r="I625" s="29" t="s">
        <v>22</v>
      </c>
      <c r="J625" s="66"/>
      <c r="K625" s="31">
        <f t="shared" si="59"/>
        <v>0</v>
      </c>
      <c r="L625" s="32">
        <v>12</v>
      </c>
      <c r="M625" s="33">
        <f t="shared" ref="M625:M639" si="60">L625*K625</f>
        <v>0</v>
      </c>
    </row>
    <row r="626" spans="2:13" ht="23.1" customHeight="1" x14ac:dyDescent="0.2">
      <c r="B626" s="29" t="s">
        <v>366</v>
      </c>
      <c r="C626" s="29" t="s">
        <v>89</v>
      </c>
      <c r="D626" s="29" t="s">
        <v>26</v>
      </c>
      <c r="E626" s="29" t="s">
        <v>20</v>
      </c>
      <c r="F626" s="34">
        <v>3</v>
      </c>
      <c r="G626" s="34" t="s">
        <v>21</v>
      </c>
      <c r="H626" s="35">
        <v>5.6</v>
      </c>
      <c r="I626" s="29" t="s">
        <v>22</v>
      </c>
      <c r="J626" s="66"/>
      <c r="K626" s="31">
        <f t="shared" si="59"/>
        <v>0</v>
      </c>
      <c r="L626" s="32">
        <v>12</v>
      </c>
      <c r="M626" s="33">
        <f t="shared" si="60"/>
        <v>0</v>
      </c>
    </row>
    <row r="627" spans="2:13" ht="23.1" customHeight="1" x14ac:dyDescent="0.2">
      <c r="B627" s="29" t="s">
        <v>366</v>
      </c>
      <c r="C627" s="29" t="s">
        <v>89</v>
      </c>
      <c r="D627" s="29" t="s">
        <v>26</v>
      </c>
      <c r="E627" s="29" t="s">
        <v>20</v>
      </c>
      <c r="F627" s="34">
        <v>4</v>
      </c>
      <c r="G627" s="34" t="s">
        <v>21</v>
      </c>
      <c r="H627" s="35">
        <v>5.6</v>
      </c>
      <c r="I627" s="29" t="s">
        <v>22</v>
      </c>
      <c r="J627" s="66"/>
      <c r="K627" s="31">
        <f t="shared" si="59"/>
        <v>0</v>
      </c>
      <c r="L627" s="32">
        <v>12</v>
      </c>
      <c r="M627" s="33">
        <f t="shared" si="60"/>
        <v>0</v>
      </c>
    </row>
    <row r="628" spans="2:13" ht="23.1" customHeight="1" x14ac:dyDescent="0.2">
      <c r="B628" s="29" t="s">
        <v>366</v>
      </c>
      <c r="C628" s="29" t="s">
        <v>89</v>
      </c>
      <c r="D628" s="29" t="s">
        <v>26</v>
      </c>
      <c r="E628" s="29" t="s">
        <v>20</v>
      </c>
      <c r="F628" s="34">
        <v>5</v>
      </c>
      <c r="G628" s="34" t="s">
        <v>21</v>
      </c>
      <c r="H628" s="35">
        <v>5.6</v>
      </c>
      <c r="I628" s="29" t="s">
        <v>22</v>
      </c>
      <c r="J628" s="66"/>
      <c r="K628" s="31">
        <f t="shared" si="59"/>
        <v>0</v>
      </c>
      <c r="L628" s="32">
        <v>12</v>
      </c>
      <c r="M628" s="33">
        <f t="shared" si="60"/>
        <v>0</v>
      </c>
    </row>
    <row r="629" spans="2:13" ht="23.1" customHeight="1" x14ac:dyDescent="0.2">
      <c r="B629" s="29" t="s">
        <v>366</v>
      </c>
      <c r="C629" s="29" t="s">
        <v>104</v>
      </c>
      <c r="D629" s="29" t="s">
        <v>26</v>
      </c>
      <c r="E629" s="29" t="s">
        <v>20</v>
      </c>
      <c r="F629" s="34">
        <v>6</v>
      </c>
      <c r="G629" s="34" t="s">
        <v>21</v>
      </c>
      <c r="H629" s="35">
        <v>3.6</v>
      </c>
      <c r="I629" s="29" t="s">
        <v>22</v>
      </c>
      <c r="J629" s="66"/>
      <c r="K629" s="31">
        <f t="shared" si="59"/>
        <v>0</v>
      </c>
      <c r="L629" s="32">
        <v>12</v>
      </c>
      <c r="M629" s="33">
        <f t="shared" si="60"/>
        <v>0</v>
      </c>
    </row>
    <row r="630" spans="2:13" ht="23.1" customHeight="1" x14ac:dyDescent="0.2">
      <c r="B630" s="29" t="s">
        <v>366</v>
      </c>
      <c r="C630" s="29" t="s">
        <v>104</v>
      </c>
      <c r="D630" s="29" t="s">
        <v>26</v>
      </c>
      <c r="E630" s="29" t="s">
        <v>20</v>
      </c>
      <c r="F630" s="34">
        <v>7</v>
      </c>
      <c r="G630" s="34" t="s">
        <v>21</v>
      </c>
      <c r="H630" s="35">
        <v>5.6</v>
      </c>
      <c r="I630" s="29" t="s">
        <v>22</v>
      </c>
      <c r="J630" s="66"/>
      <c r="K630" s="31">
        <f t="shared" si="59"/>
        <v>0</v>
      </c>
      <c r="L630" s="32">
        <v>12</v>
      </c>
      <c r="M630" s="33">
        <f t="shared" si="60"/>
        <v>0</v>
      </c>
    </row>
    <row r="631" spans="2:13" ht="23.1" customHeight="1" x14ac:dyDescent="0.2">
      <c r="B631" s="29" t="s">
        <v>366</v>
      </c>
      <c r="C631" s="29" t="s">
        <v>104</v>
      </c>
      <c r="D631" s="29" t="s">
        <v>26</v>
      </c>
      <c r="E631" s="29" t="s">
        <v>20</v>
      </c>
      <c r="F631" s="34">
        <v>8</v>
      </c>
      <c r="G631" s="34" t="s">
        <v>21</v>
      </c>
      <c r="H631" s="35">
        <v>2.8</v>
      </c>
      <c r="I631" s="29" t="s">
        <v>22</v>
      </c>
      <c r="J631" s="66"/>
      <c r="K631" s="31">
        <f t="shared" si="59"/>
        <v>0</v>
      </c>
      <c r="L631" s="32">
        <v>12</v>
      </c>
      <c r="M631" s="33">
        <f t="shared" si="60"/>
        <v>0</v>
      </c>
    </row>
    <row r="632" spans="2:13" ht="23.1" customHeight="1" x14ac:dyDescent="0.2">
      <c r="B632" s="29" t="s">
        <v>366</v>
      </c>
      <c r="C632" s="29" t="s">
        <v>104</v>
      </c>
      <c r="D632" s="29" t="s">
        <v>26</v>
      </c>
      <c r="E632" s="29" t="s">
        <v>20</v>
      </c>
      <c r="F632" s="34">
        <v>9</v>
      </c>
      <c r="G632" s="34" t="s">
        <v>21</v>
      </c>
      <c r="H632" s="35">
        <v>2.8</v>
      </c>
      <c r="I632" s="29" t="s">
        <v>22</v>
      </c>
      <c r="J632" s="66"/>
      <c r="K632" s="31">
        <f t="shared" si="59"/>
        <v>0</v>
      </c>
      <c r="L632" s="32">
        <v>12</v>
      </c>
      <c r="M632" s="33">
        <f t="shared" si="60"/>
        <v>0</v>
      </c>
    </row>
    <row r="633" spans="2:13" ht="23.1" customHeight="1" x14ac:dyDescent="0.2">
      <c r="B633" s="29" t="s">
        <v>366</v>
      </c>
      <c r="C633" s="29" t="s">
        <v>157</v>
      </c>
      <c r="D633" s="29" t="s">
        <v>368</v>
      </c>
      <c r="E633" s="29" t="s">
        <v>20</v>
      </c>
      <c r="F633" s="34" t="s">
        <v>369</v>
      </c>
      <c r="G633" s="34" t="s">
        <v>21</v>
      </c>
      <c r="H633" s="35"/>
      <c r="I633" s="29" t="s">
        <v>22</v>
      </c>
      <c r="J633" s="66"/>
      <c r="K633" s="37"/>
      <c r="L633" s="38"/>
      <c r="M633" s="39"/>
    </row>
    <row r="634" spans="2:13" ht="23.1" customHeight="1" x14ac:dyDescent="0.2">
      <c r="B634" s="29" t="s">
        <v>366</v>
      </c>
      <c r="C634" s="29" t="s">
        <v>157</v>
      </c>
      <c r="D634" s="29" t="s">
        <v>370</v>
      </c>
      <c r="E634" s="29" t="s">
        <v>371</v>
      </c>
      <c r="F634" s="34" t="s">
        <v>372</v>
      </c>
      <c r="G634" s="34" t="s">
        <v>373</v>
      </c>
      <c r="H634" s="35">
        <v>38.4</v>
      </c>
      <c r="I634" s="29" t="s">
        <v>22</v>
      </c>
      <c r="J634" s="66"/>
      <c r="K634" s="31">
        <f t="shared" si="59"/>
        <v>0</v>
      </c>
      <c r="L634" s="32">
        <v>12</v>
      </c>
      <c r="M634" s="33">
        <f t="shared" si="60"/>
        <v>0</v>
      </c>
    </row>
    <row r="635" spans="2:13" ht="23.1" customHeight="1" x14ac:dyDescent="0.2">
      <c r="B635" s="29" t="s">
        <v>366</v>
      </c>
      <c r="C635" s="29" t="s">
        <v>157</v>
      </c>
      <c r="D635" s="29" t="s">
        <v>370</v>
      </c>
      <c r="E635" s="29" t="s">
        <v>371</v>
      </c>
      <c r="F635" s="34" t="s">
        <v>374</v>
      </c>
      <c r="G635" s="34" t="s">
        <v>373</v>
      </c>
      <c r="H635" s="35">
        <v>59.6</v>
      </c>
      <c r="I635" s="29" t="s">
        <v>22</v>
      </c>
      <c r="J635" s="66"/>
      <c r="K635" s="31">
        <f t="shared" si="59"/>
        <v>0</v>
      </c>
      <c r="L635" s="32">
        <v>12</v>
      </c>
      <c r="M635" s="33">
        <f t="shared" si="60"/>
        <v>0</v>
      </c>
    </row>
    <row r="636" spans="2:13" ht="23.1" customHeight="1" x14ac:dyDescent="0.2">
      <c r="B636" s="29" t="s">
        <v>366</v>
      </c>
      <c r="C636" s="29" t="s">
        <v>157</v>
      </c>
      <c r="D636" s="29" t="s">
        <v>370</v>
      </c>
      <c r="E636" s="29" t="s">
        <v>371</v>
      </c>
      <c r="F636" s="34" t="s">
        <v>375</v>
      </c>
      <c r="G636" s="34" t="s">
        <v>373</v>
      </c>
      <c r="H636" s="35">
        <v>59.6</v>
      </c>
      <c r="I636" s="29" t="s">
        <v>22</v>
      </c>
      <c r="J636" s="66"/>
      <c r="K636" s="31">
        <f t="shared" si="59"/>
        <v>0</v>
      </c>
      <c r="L636" s="32">
        <v>12</v>
      </c>
      <c r="M636" s="33">
        <f t="shared" si="60"/>
        <v>0</v>
      </c>
    </row>
    <row r="637" spans="2:13" ht="23.1" customHeight="1" x14ac:dyDescent="0.2">
      <c r="B637" s="29" t="s">
        <v>366</v>
      </c>
      <c r="C637" s="29" t="s">
        <v>197</v>
      </c>
      <c r="D637" s="29" t="s">
        <v>376</v>
      </c>
      <c r="E637" s="115" t="s">
        <v>68</v>
      </c>
      <c r="F637" s="34" t="s">
        <v>377</v>
      </c>
      <c r="G637" s="34" t="s">
        <v>28</v>
      </c>
      <c r="H637" s="35">
        <v>3.5</v>
      </c>
      <c r="I637" s="29" t="s">
        <v>22</v>
      </c>
      <c r="J637" s="66"/>
      <c r="K637" s="31">
        <f t="shared" si="59"/>
        <v>0</v>
      </c>
      <c r="L637" s="32">
        <v>12</v>
      </c>
      <c r="M637" s="33">
        <f t="shared" si="60"/>
        <v>0</v>
      </c>
    </row>
    <row r="638" spans="2:13" ht="22.5" x14ac:dyDescent="0.2">
      <c r="B638" s="29" t="s">
        <v>366</v>
      </c>
      <c r="C638" s="29" t="s">
        <v>378</v>
      </c>
      <c r="D638" s="29" t="s">
        <v>379</v>
      </c>
      <c r="E638" s="115" t="s">
        <v>68</v>
      </c>
      <c r="F638" s="34" t="s">
        <v>380</v>
      </c>
      <c r="G638" s="34" t="s">
        <v>28</v>
      </c>
      <c r="H638" s="35">
        <v>7.1</v>
      </c>
      <c r="I638" s="29" t="s">
        <v>22</v>
      </c>
      <c r="J638" s="66"/>
      <c r="K638" s="31">
        <f t="shared" si="59"/>
        <v>0</v>
      </c>
      <c r="L638" s="32">
        <v>12</v>
      </c>
      <c r="M638" s="33">
        <f t="shared" si="60"/>
        <v>0</v>
      </c>
    </row>
    <row r="639" spans="2:13" ht="23.1" customHeight="1" x14ac:dyDescent="0.2">
      <c r="B639" s="29" t="s">
        <v>366</v>
      </c>
      <c r="C639" s="29" t="s">
        <v>378</v>
      </c>
      <c r="D639" s="29" t="s">
        <v>381</v>
      </c>
      <c r="E639" s="115" t="s">
        <v>68</v>
      </c>
      <c r="F639" s="34" t="s">
        <v>382</v>
      </c>
      <c r="G639" s="34" t="s">
        <v>28</v>
      </c>
      <c r="H639" s="35">
        <v>7.1</v>
      </c>
      <c r="I639" s="29" t="s">
        <v>22</v>
      </c>
      <c r="J639" s="66"/>
      <c r="K639" s="31">
        <f t="shared" si="59"/>
        <v>0</v>
      </c>
      <c r="L639" s="32">
        <v>12</v>
      </c>
      <c r="M639" s="33">
        <f t="shared" si="60"/>
        <v>0</v>
      </c>
    </row>
    <row r="640" spans="2:13" ht="13.5" thickBot="1" x14ac:dyDescent="0.25"/>
    <row r="641" spans="2:13" ht="27.75" customHeight="1" thickBot="1" x14ac:dyDescent="0.25">
      <c r="H641" s="58">
        <f>SUM(H624:H639)</f>
        <v>211.89999999999998</v>
      </c>
      <c r="J641" s="59">
        <f>B622</f>
        <v>28</v>
      </c>
      <c r="K641" s="60">
        <f>SUM(K624:K639)</f>
        <v>0</v>
      </c>
      <c r="L641" s="61">
        <f>MEDIAN(L624:L639)</f>
        <v>12</v>
      </c>
      <c r="M641" s="60">
        <f>SUM(M624:M639)</f>
        <v>0</v>
      </c>
    </row>
    <row r="642" spans="2:13" ht="13.5" thickBot="1" x14ac:dyDescent="0.25"/>
    <row r="643" spans="2:13" ht="42" customHeight="1" thickBot="1" x14ac:dyDescent="0.25">
      <c r="B643" s="18">
        <v>29</v>
      </c>
      <c r="C643" s="147" t="s">
        <v>452</v>
      </c>
      <c r="D643" s="148"/>
      <c r="E643" s="148"/>
      <c r="F643" s="148"/>
      <c r="G643" s="148"/>
      <c r="H643" s="148"/>
      <c r="I643" s="148"/>
      <c r="J643" s="149"/>
      <c r="K643" s="149"/>
      <c r="L643" s="149"/>
      <c r="M643" s="150"/>
    </row>
    <row r="644" spans="2:13" ht="60.75" thickBot="1" x14ac:dyDescent="0.25">
      <c r="B644" s="20" t="s">
        <v>6</v>
      </c>
      <c r="C644" s="20" t="s">
        <v>7</v>
      </c>
      <c r="D644" s="20" t="s">
        <v>8</v>
      </c>
      <c r="E644" s="20" t="s">
        <v>9</v>
      </c>
      <c r="F644" s="20" t="s">
        <v>10</v>
      </c>
      <c r="G644" s="20" t="s">
        <v>11</v>
      </c>
      <c r="H644" s="20" t="s">
        <v>91</v>
      </c>
      <c r="I644" s="20" t="s">
        <v>13</v>
      </c>
      <c r="J644" s="62"/>
      <c r="K644" s="63" t="s">
        <v>14</v>
      </c>
      <c r="L644" s="20" t="s">
        <v>15</v>
      </c>
      <c r="M644" s="63" t="s">
        <v>16</v>
      </c>
    </row>
    <row r="645" spans="2:13" ht="23.1" customHeight="1" x14ac:dyDescent="0.2">
      <c r="B645" s="29" t="s">
        <v>383</v>
      </c>
      <c r="C645" s="29" t="s">
        <v>157</v>
      </c>
      <c r="D645" s="29" t="s">
        <v>384</v>
      </c>
      <c r="E645" s="94" t="s">
        <v>385</v>
      </c>
      <c r="F645" s="29"/>
      <c r="G645" s="95" t="s">
        <v>178</v>
      </c>
      <c r="H645" s="35">
        <v>330</v>
      </c>
      <c r="I645" s="29" t="s">
        <v>288</v>
      </c>
      <c r="J645" s="66"/>
      <c r="K645" s="31">
        <f t="shared" ref="K645" si="61">IF((H645&lt;&gt;0),HLOOKUP(H645,$B$10:$M$11,2),0)</f>
        <v>0</v>
      </c>
      <c r="L645" s="32">
        <v>12</v>
      </c>
      <c r="M645" s="33">
        <f>L645*K645</f>
        <v>0</v>
      </c>
    </row>
    <row r="646" spans="2:13" ht="23.1" customHeight="1" x14ac:dyDescent="0.2">
      <c r="B646" s="29" t="s">
        <v>383</v>
      </c>
      <c r="C646" s="29" t="s">
        <v>157</v>
      </c>
      <c r="D646" s="29" t="s">
        <v>386</v>
      </c>
      <c r="E646" s="94" t="s">
        <v>387</v>
      </c>
      <c r="F646" s="29"/>
      <c r="G646" s="34" t="s">
        <v>388</v>
      </c>
      <c r="H646" s="35"/>
      <c r="I646" s="29"/>
      <c r="J646" s="66"/>
      <c r="K646" s="143" t="s">
        <v>389</v>
      </c>
      <c r="L646" s="144"/>
      <c r="M646" s="145"/>
    </row>
    <row r="647" spans="2:13" ht="23.1" customHeight="1" x14ac:dyDescent="0.2">
      <c r="B647" s="29" t="s">
        <v>383</v>
      </c>
      <c r="C647" s="29" t="s">
        <v>157</v>
      </c>
      <c r="D647" s="29" t="s">
        <v>390</v>
      </c>
      <c r="E647" s="94" t="s">
        <v>387</v>
      </c>
      <c r="F647" s="29"/>
      <c r="G647" s="34" t="s">
        <v>388</v>
      </c>
      <c r="H647" s="96"/>
      <c r="I647" s="95"/>
      <c r="J647" s="97"/>
      <c r="K647" s="143" t="s">
        <v>389</v>
      </c>
      <c r="L647" s="144"/>
      <c r="M647" s="145"/>
    </row>
    <row r="648" spans="2:13" ht="23.1" customHeight="1" x14ac:dyDescent="0.2">
      <c r="B648" s="29" t="s">
        <v>383</v>
      </c>
      <c r="C648" s="29" t="s">
        <v>157</v>
      </c>
      <c r="D648" s="29" t="s">
        <v>391</v>
      </c>
      <c r="E648" s="94" t="s">
        <v>387</v>
      </c>
      <c r="F648" s="29"/>
      <c r="G648" s="34" t="s">
        <v>388</v>
      </c>
      <c r="H648" s="96"/>
      <c r="I648" s="95"/>
      <c r="J648" s="97"/>
      <c r="K648" s="143" t="s">
        <v>389</v>
      </c>
      <c r="L648" s="144"/>
      <c r="M648" s="145"/>
    </row>
    <row r="649" spans="2:13" ht="23.1" customHeight="1" x14ac:dyDescent="0.2">
      <c r="B649" s="29" t="s">
        <v>383</v>
      </c>
      <c r="C649" s="29" t="s">
        <v>157</v>
      </c>
      <c r="D649" s="29" t="s">
        <v>392</v>
      </c>
      <c r="E649" s="94" t="s">
        <v>387</v>
      </c>
      <c r="F649" s="29"/>
      <c r="G649" s="34" t="s">
        <v>388</v>
      </c>
      <c r="H649" s="35"/>
      <c r="I649" s="29"/>
      <c r="J649" s="66"/>
      <c r="K649" s="143" t="s">
        <v>389</v>
      </c>
      <c r="L649" s="144"/>
      <c r="M649" s="145"/>
    </row>
    <row r="650" spans="2:13" ht="23.1" customHeight="1" x14ac:dyDescent="0.2">
      <c r="B650" s="29" t="s">
        <v>383</v>
      </c>
      <c r="C650" s="29" t="s">
        <v>197</v>
      </c>
      <c r="D650" s="29"/>
      <c r="E650" s="94" t="s">
        <v>387</v>
      </c>
      <c r="F650" s="29"/>
      <c r="G650" s="34" t="s">
        <v>388</v>
      </c>
      <c r="H650" s="35"/>
      <c r="I650" s="29"/>
      <c r="J650" s="66"/>
      <c r="K650" s="143" t="s">
        <v>389</v>
      </c>
      <c r="L650" s="144"/>
      <c r="M650" s="145"/>
    </row>
    <row r="651" spans="2:13" ht="23.1" customHeight="1" x14ac:dyDescent="0.2">
      <c r="B651" s="29"/>
      <c r="C651" s="29" t="s">
        <v>393</v>
      </c>
      <c r="D651" s="29"/>
      <c r="E651" s="94" t="s">
        <v>155</v>
      </c>
      <c r="F651" s="29"/>
      <c r="G651" s="34"/>
      <c r="H651" s="96" t="s">
        <v>4</v>
      </c>
      <c r="I651" s="95"/>
      <c r="J651" s="97"/>
      <c r="K651" s="31">
        <f t="shared" ref="K651:K652" si="62">IF((H651&lt;&gt;0),HLOOKUP(H651,$B$10:$M$11,2),0)</f>
        <v>0</v>
      </c>
      <c r="L651" s="32">
        <v>12</v>
      </c>
      <c r="M651" s="33">
        <f t="shared" ref="M651:M652" si="63">L651*K651</f>
        <v>0</v>
      </c>
    </row>
    <row r="652" spans="2:13" ht="23.1" customHeight="1" x14ac:dyDescent="0.2">
      <c r="B652" s="29"/>
      <c r="C652" s="29" t="s">
        <v>393</v>
      </c>
      <c r="D652" s="67"/>
      <c r="E652" s="116" t="s">
        <v>155</v>
      </c>
      <c r="F652" s="29"/>
      <c r="G652" s="34"/>
      <c r="H652" s="35" t="s">
        <v>4</v>
      </c>
      <c r="I652" s="29"/>
      <c r="J652" s="66"/>
      <c r="K652" s="31">
        <f t="shared" si="62"/>
        <v>0</v>
      </c>
      <c r="L652" s="32">
        <v>12</v>
      </c>
      <c r="M652" s="33">
        <f t="shared" si="63"/>
        <v>0</v>
      </c>
    </row>
    <row r="653" spans="2:13" ht="13.5" thickBot="1" x14ac:dyDescent="0.25"/>
    <row r="654" spans="2:13" ht="27.75" customHeight="1" thickBot="1" x14ac:dyDescent="0.25">
      <c r="H654" s="58">
        <f>SUM(H645:H652)</f>
        <v>330</v>
      </c>
      <c r="J654" s="59">
        <f>B643</f>
        <v>29</v>
      </c>
      <c r="K654" s="60">
        <f>SUM(K645:K652)</f>
        <v>0</v>
      </c>
      <c r="L654" s="61">
        <f>MEDIAN(L645:L652)</f>
        <v>12</v>
      </c>
      <c r="M654" s="60">
        <f>SUM(M645:M652)</f>
        <v>0</v>
      </c>
    </row>
    <row r="655" spans="2:13" ht="13.5" thickBot="1" x14ac:dyDescent="0.25"/>
    <row r="656" spans="2:13" ht="42" customHeight="1" thickBot="1" x14ac:dyDescent="0.25">
      <c r="B656" s="18">
        <v>30</v>
      </c>
      <c r="C656" s="147" t="s">
        <v>453</v>
      </c>
      <c r="D656" s="148"/>
      <c r="E656" s="148"/>
      <c r="F656" s="148"/>
      <c r="G656" s="148"/>
      <c r="H656" s="148"/>
      <c r="I656" s="148"/>
      <c r="J656" s="149"/>
      <c r="K656" s="149"/>
      <c r="L656" s="149"/>
      <c r="M656" s="150"/>
    </row>
    <row r="657" spans="1:13" ht="60.75" thickBot="1" x14ac:dyDescent="0.25">
      <c r="A657" s="93"/>
      <c r="B657" s="20" t="s">
        <v>6</v>
      </c>
      <c r="C657" s="20" t="s">
        <v>7</v>
      </c>
      <c r="D657" s="20" t="s">
        <v>8</v>
      </c>
      <c r="E657" s="20" t="s">
        <v>9</v>
      </c>
      <c r="F657" s="20" t="s">
        <v>10</v>
      </c>
      <c r="G657" s="20" t="s">
        <v>11</v>
      </c>
      <c r="H657" s="20" t="s">
        <v>91</v>
      </c>
      <c r="I657" s="20" t="s">
        <v>13</v>
      </c>
      <c r="J657" s="62"/>
      <c r="K657" s="63" t="s">
        <v>14</v>
      </c>
      <c r="L657" s="20" t="s">
        <v>15</v>
      </c>
      <c r="M657" s="63" t="s">
        <v>16</v>
      </c>
    </row>
    <row r="658" spans="1:13" ht="23.1" customHeight="1" x14ac:dyDescent="0.2">
      <c r="B658" s="135" t="s">
        <v>412</v>
      </c>
      <c r="C658" s="135" t="s">
        <v>18</v>
      </c>
      <c r="D658" s="135"/>
      <c r="E658" s="135" t="s">
        <v>176</v>
      </c>
      <c r="F658" s="135">
        <v>1</v>
      </c>
      <c r="G658" s="138" t="s">
        <v>413</v>
      </c>
      <c r="H658" s="35">
        <v>3.6</v>
      </c>
      <c r="I658" s="29" t="s">
        <v>295</v>
      </c>
      <c r="J658" s="66"/>
      <c r="K658" s="31">
        <f t="shared" ref="K658:K674" si="64">IF((H658&lt;&gt;0),HLOOKUP(H658,$B$10:$M$11,2),0)</f>
        <v>0</v>
      </c>
      <c r="L658" s="32">
        <v>12</v>
      </c>
      <c r="M658" s="33">
        <f>L658*K658</f>
        <v>0</v>
      </c>
    </row>
    <row r="659" spans="1:13" ht="23.1" customHeight="1" x14ac:dyDescent="0.2">
      <c r="B659" s="135"/>
      <c r="C659" s="136" t="s">
        <v>18</v>
      </c>
      <c r="D659" s="135"/>
      <c r="E659" s="135" t="s">
        <v>176</v>
      </c>
      <c r="F659" s="136">
        <v>2</v>
      </c>
      <c r="G659" s="138" t="s">
        <v>413</v>
      </c>
      <c r="H659" s="35">
        <v>3.6</v>
      </c>
      <c r="I659" s="29" t="s">
        <v>295</v>
      </c>
      <c r="J659" s="66"/>
      <c r="K659" s="31">
        <f t="shared" si="64"/>
        <v>0</v>
      </c>
      <c r="L659" s="32">
        <v>12</v>
      </c>
      <c r="M659" s="33">
        <f t="shared" ref="M659:M674" si="65">L659*K659</f>
        <v>0</v>
      </c>
    </row>
    <row r="660" spans="1:13" ht="23.1" customHeight="1" x14ac:dyDescent="0.2">
      <c r="B660" s="135"/>
      <c r="C660" s="136" t="s">
        <v>18</v>
      </c>
      <c r="D660" s="135"/>
      <c r="E660" s="135" t="s">
        <v>176</v>
      </c>
      <c r="F660" s="136">
        <v>3</v>
      </c>
      <c r="G660" s="138" t="s">
        <v>413</v>
      </c>
      <c r="H660" s="35">
        <v>3.6</v>
      </c>
      <c r="I660" s="29" t="s">
        <v>295</v>
      </c>
      <c r="J660" s="97"/>
      <c r="K660" s="31">
        <f t="shared" si="64"/>
        <v>0</v>
      </c>
      <c r="L660" s="32">
        <v>12</v>
      </c>
      <c r="M660" s="33">
        <f t="shared" si="65"/>
        <v>0</v>
      </c>
    </row>
    <row r="661" spans="1:13" ht="23.1" customHeight="1" x14ac:dyDescent="0.2">
      <c r="B661" s="135"/>
      <c r="C661" s="136" t="s">
        <v>18</v>
      </c>
      <c r="D661" s="135"/>
      <c r="E661" s="135" t="s">
        <v>176</v>
      </c>
      <c r="F661" s="136">
        <v>4</v>
      </c>
      <c r="G661" s="138" t="s">
        <v>413</v>
      </c>
      <c r="H661" s="35">
        <v>3.6</v>
      </c>
      <c r="I661" s="29" t="s">
        <v>295</v>
      </c>
      <c r="J661" s="97"/>
      <c r="K661" s="31">
        <f t="shared" si="64"/>
        <v>0</v>
      </c>
      <c r="L661" s="32">
        <v>12</v>
      </c>
      <c r="M661" s="33">
        <f t="shared" si="65"/>
        <v>0</v>
      </c>
    </row>
    <row r="662" spans="1:13" ht="23.1" customHeight="1" x14ac:dyDescent="0.2">
      <c r="B662" s="135"/>
      <c r="C662" s="137" t="s">
        <v>18</v>
      </c>
      <c r="D662" s="135"/>
      <c r="E662" s="135" t="s">
        <v>176</v>
      </c>
      <c r="F662" s="137">
        <v>5</v>
      </c>
      <c r="G662" s="138" t="s">
        <v>413</v>
      </c>
      <c r="H662" s="35">
        <v>5.6</v>
      </c>
      <c r="I662" s="29" t="s">
        <v>295</v>
      </c>
      <c r="J662" s="66"/>
      <c r="K662" s="31">
        <f t="shared" si="64"/>
        <v>0</v>
      </c>
      <c r="L662" s="32">
        <v>12</v>
      </c>
      <c r="M662" s="33">
        <f t="shared" si="65"/>
        <v>0</v>
      </c>
    </row>
    <row r="663" spans="1:13" ht="23.1" customHeight="1" x14ac:dyDescent="0.2">
      <c r="B663" s="135"/>
      <c r="C663" s="136" t="s">
        <v>18</v>
      </c>
      <c r="D663" s="135"/>
      <c r="E663" s="135" t="s">
        <v>176</v>
      </c>
      <c r="F663" s="136">
        <v>6</v>
      </c>
      <c r="G663" s="138" t="s">
        <v>413</v>
      </c>
      <c r="H663" s="35">
        <v>5.6</v>
      </c>
      <c r="I663" s="29" t="s">
        <v>295</v>
      </c>
      <c r="J663" s="66"/>
      <c r="K663" s="31">
        <f t="shared" si="64"/>
        <v>0</v>
      </c>
      <c r="L663" s="32">
        <v>12</v>
      </c>
      <c r="M663" s="33">
        <f t="shared" si="65"/>
        <v>0</v>
      </c>
    </row>
    <row r="664" spans="1:13" ht="23.1" customHeight="1" x14ac:dyDescent="0.2">
      <c r="B664" s="135"/>
      <c r="C664" s="136" t="s">
        <v>18</v>
      </c>
      <c r="D664" s="135"/>
      <c r="E664" s="135" t="s">
        <v>176</v>
      </c>
      <c r="F664" s="136">
        <v>7</v>
      </c>
      <c r="G664" s="138" t="s">
        <v>413</v>
      </c>
      <c r="H664" s="35">
        <v>5.6</v>
      </c>
      <c r="I664" s="29" t="s">
        <v>295</v>
      </c>
      <c r="J664" s="97"/>
      <c r="K664" s="31">
        <f t="shared" si="64"/>
        <v>0</v>
      </c>
      <c r="L664" s="32">
        <v>12</v>
      </c>
      <c r="M664" s="33">
        <f t="shared" si="65"/>
        <v>0</v>
      </c>
    </row>
    <row r="665" spans="1:13" ht="23.1" customHeight="1" x14ac:dyDescent="0.2">
      <c r="B665" s="135"/>
      <c r="C665" s="136" t="s">
        <v>18</v>
      </c>
      <c r="D665" s="135"/>
      <c r="E665" s="135" t="s">
        <v>176</v>
      </c>
      <c r="F665" s="136">
        <v>8</v>
      </c>
      <c r="G665" s="138" t="s">
        <v>413</v>
      </c>
      <c r="H665" s="35">
        <v>5.6</v>
      </c>
      <c r="I665" s="29" t="s">
        <v>295</v>
      </c>
      <c r="J665" s="66"/>
      <c r="K665" s="31">
        <f t="shared" si="64"/>
        <v>0</v>
      </c>
      <c r="L665" s="32">
        <v>12</v>
      </c>
      <c r="M665" s="33">
        <f t="shared" si="65"/>
        <v>0</v>
      </c>
    </row>
    <row r="666" spans="1:13" ht="23.1" customHeight="1" x14ac:dyDescent="0.2">
      <c r="B666" s="135"/>
      <c r="C666" s="136" t="s">
        <v>18</v>
      </c>
      <c r="D666" s="135"/>
      <c r="E666" s="135" t="s">
        <v>176</v>
      </c>
      <c r="F666" s="136">
        <v>9</v>
      </c>
      <c r="G666" s="138" t="s">
        <v>413</v>
      </c>
      <c r="H666" s="35">
        <v>5.6</v>
      </c>
      <c r="I666" s="29" t="s">
        <v>295</v>
      </c>
      <c r="J666" s="66"/>
      <c r="K666" s="31">
        <f t="shared" si="64"/>
        <v>0</v>
      </c>
      <c r="L666" s="32">
        <v>12</v>
      </c>
      <c r="M666" s="33">
        <f t="shared" si="65"/>
        <v>0</v>
      </c>
    </row>
    <row r="667" spans="1:13" ht="23.1" customHeight="1" x14ac:dyDescent="0.2">
      <c r="B667" s="135"/>
      <c r="C667" s="136" t="s">
        <v>18</v>
      </c>
      <c r="D667" s="135"/>
      <c r="E667" s="135" t="s">
        <v>176</v>
      </c>
      <c r="F667" s="136">
        <v>10</v>
      </c>
      <c r="G667" s="138" t="s">
        <v>413</v>
      </c>
      <c r="H667" s="35">
        <v>6.1</v>
      </c>
      <c r="I667" s="29" t="s">
        <v>295</v>
      </c>
      <c r="J667" s="66"/>
      <c r="K667" s="31">
        <f t="shared" si="64"/>
        <v>0</v>
      </c>
      <c r="L667" s="32">
        <v>12</v>
      </c>
      <c r="M667" s="33">
        <f t="shared" si="65"/>
        <v>0</v>
      </c>
    </row>
    <row r="668" spans="1:13" ht="23.1" customHeight="1" x14ac:dyDescent="0.2">
      <c r="B668" s="135"/>
      <c r="C668" s="136" t="s">
        <v>18</v>
      </c>
      <c r="D668" s="135"/>
      <c r="E668" s="135" t="s">
        <v>176</v>
      </c>
      <c r="F668" s="136">
        <v>11</v>
      </c>
      <c r="G668" s="138" t="s">
        <v>413</v>
      </c>
      <c r="H668" s="35">
        <v>6.1</v>
      </c>
      <c r="I668" s="29" t="s">
        <v>295</v>
      </c>
      <c r="J668" s="66"/>
      <c r="K668" s="31">
        <f t="shared" si="64"/>
        <v>0</v>
      </c>
      <c r="L668" s="32">
        <v>12</v>
      </c>
      <c r="M668" s="33">
        <f t="shared" si="65"/>
        <v>0</v>
      </c>
    </row>
    <row r="669" spans="1:13" ht="23.1" customHeight="1" x14ac:dyDescent="0.2">
      <c r="B669" s="135"/>
      <c r="C669" s="137" t="s">
        <v>18</v>
      </c>
      <c r="D669" s="135"/>
      <c r="E669" s="135" t="s">
        <v>176</v>
      </c>
      <c r="F669" s="137">
        <v>12</v>
      </c>
      <c r="G669" s="138" t="s">
        <v>413</v>
      </c>
      <c r="H669" s="35">
        <v>6.1</v>
      </c>
      <c r="I669" s="29" t="s">
        <v>295</v>
      </c>
      <c r="J669" s="66"/>
      <c r="K669" s="31">
        <f t="shared" si="64"/>
        <v>0</v>
      </c>
      <c r="L669" s="32">
        <v>12</v>
      </c>
      <c r="M669" s="33">
        <f t="shared" si="65"/>
        <v>0</v>
      </c>
    </row>
    <row r="670" spans="1:13" ht="23.1" customHeight="1" x14ac:dyDescent="0.2">
      <c r="B670" s="135"/>
      <c r="C670" s="136" t="s">
        <v>18</v>
      </c>
      <c r="D670" s="135"/>
      <c r="E670" s="135" t="s">
        <v>176</v>
      </c>
      <c r="F670" s="136">
        <v>13</v>
      </c>
      <c r="G670" s="138" t="s">
        <v>413</v>
      </c>
      <c r="H670" s="35">
        <v>6.1</v>
      </c>
      <c r="I670" s="29" t="s">
        <v>295</v>
      </c>
      <c r="J670" s="66"/>
      <c r="K670" s="31">
        <f t="shared" si="64"/>
        <v>0</v>
      </c>
      <c r="L670" s="32">
        <v>12</v>
      </c>
      <c r="M670" s="33">
        <f t="shared" si="65"/>
        <v>0</v>
      </c>
    </row>
    <row r="671" spans="1:13" ht="23.1" customHeight="1" x14ac:dyDescent="0.2">
      <c r="B671" s="135"/>
      <c r="C671" s="136" t="s">
        <v>18</v>
      </c>
      <c r="D671" s="135"/>
      <c r="E671" s="135" t="s">
        <v>176</v>
      </c>
      <c r="F671" s="136">
        <v>14</v>
      </c>
      <c r="G671" s="138" t="s">
        <v>413</v>
      </c>
      <c r="H671" s="35">
        <v>6.1</v>
      </c>
      <c r="I671" s="29" t="s">
        <v>295</v>
      </c>
      <c r="J671" s="66"/>
      <c r="K671" s="31">
        <f t="shared" si="64"/>
        <v>0</v>
      </c>
      <c r="L671" s="32">
        <v>12</v>
      </c>
      <c r="M671" s="33">
        <f t="shared" si="65"/>
        <v>0</v>
      </c>
    </row>
    <row r="672" spans="1:13" ht="23.1" customHeight="1" x14ac:dyDescent="0.2">
      <c r="B672" s="135"/>
      <c r="C672" s="136" t="s">
        <v>18</v>
      </c>
      <c r="D672" s="135"/>
      <c r="E672" s="135" t="s">
        <v>176</v>
      </c>
      <c r="F672" s="136">
        <v>15</v>
      </c>
      <c r="G672" s="138" t="s">
        <v>413</v>
      </c>
      <c r="H672" s="35">
        <v>6.1</v>
      </c>
      <c r="I672" s="29" t="s">
        <v>295</v>
      </c>
      <c r="J672" s="66"/>
      <c r="K672" s="31">
        <f t="shared" si="64"/>
        <v>0</v>
      </c>
      <c r="L672" s="32">
        <v>12</v>
      </c>
      <c r="M672" s="33">
        <f t="shared" si="65"/>
        <v>0</v>
      </c>
    </row>
    <row r="673" spans="1:13" ht="23.1" customHeight="1" x14ac:dyDescent="0.2">
      <c r="B673" s="135"/>
      <c r="C673" s="136" t="s">
        <v>18</v>
      </c>
      <c r="D673" s="135"/>
      <c r="E673" s="135" t="s">
        <v>176</v>
      </c>
      <c r="F673" s="136">
        <v>15</v>
      </c>
      <c r="G673" s="138" t="s">
        <v>413</v>
      </c>
      <c r="H673" s="35">
        <v>6.1</v>
      </c>
      <c r="I673" s="29" t="s">
        <v>295</v>
      </c>
      <c r="J673" s="66"/>
      <c r="K673" s="31">
        <f t="shared" si="64"/>
        <v>0</v>
      </c>
      <c r="L673" s="32">
        <v>12</v>
      </c>
      <c r="M673" s="33">
        <f t="shared" si="65"/>
        <v>0</v>
      </c>
    </row>
    <row r="674" spans="1:13" ht="23.1" customHeight="1" x14ac:dyDescent="0.2">
      <c r="B674" s="135"/>
      <c r="C674" s="137" t="s">
        <v>18</v>
      </c>
      <c r="D674" s="135"/>
      <c r="E674" s="135" t="s">
        <v>176</v>
      </c>
      <c r="F674" s="137">
        <v>16</v>
      </c>
      <c r="G674" s="138" t="s">
        <v>413</v>
      </c>
      <c r="H674" s="35">
        <v>3.5</v>
      </c>
      <c r="I674" s="29" t="s">
        <v>295</v>
      </c>
      <c r="J674" s="66"/>
      <c r="K674" s="31">
        <f t="shared" si="64"/>
        <v>0</v>
      </c>
      <c r="L674" s="32">
        <v>12</v>
      </c>
      <c r="M674" s="33">
        <f t="shared" si="65"/>
        <v>0</v>
      </c>
    </row>
    <row r="675" spans="1:13" ht="23.1" customHeight="1" x14ac:dyDescent="0.2">
      <c r="B675" s="135"/>
      <c r="C675" s="137" t="s">
        <v>18</v>
      </c>
      <c r="D675" s="135"/>
      <c r="E675" s="135" t="s">
        <v>176</v>
      </c>
      <c r="F675" s="137">
        <v>17</v>
      </c>
      <c r="G675" s="138" t="s">
        <v>413</v>
      </c>
      <c r="H675" s="35">
        <v>2.7</v>
      </c>
      <c r="I675" s="29" t="s">
        <v>295</v>
      </c>
      <c r="J675" s="66"/>
      <c r="K675" s="31">
        <f t="shared" ref="K675" si="66">IF((H675&lt;&gt;0),HLOOKUP(H675,$B$10:$M$11,2),0)</f>
        <v>0</v>
      </c>
      <c r="L675" s="32">
        <v>12</v>
      </c>
      <c r="M675" s="33">
        <f t="shared" ref="M675" si="67">L675*K675</f>
        <v>0</v>
      </c>
    </row>
    <row r="676" spans="1:13" ht="23.1" customHeight="1" x14ac:dyDescent="0.2">
      <c r="B676" s="135"/>
      <c r="C676" s="137" t="s">
        <v>18</v>
      </c>
      <c r="D676" s="135"/>
      <c r="E676" s="135" t="s">
        <v>176</v>
      </c>
      <c r="F676" s="137">
        <v>18</v>
      </c>
      <c r="G676" s="138" t="s">
        <v>413</v>
      </c>
      <c r="H676" s="35">
        <v>2.7</v>
      </c>
      <c r="I676" s="29" t="s">
        <v>295</v>
      </c>
      <c r="J676" s="66"/>
      <c r="K676" s="31">
        <f t="shared" ref="K676:K677" si="68">IF((H676&lt;&gt;0),HLOOKUP(H676,$B$10:$M$11,2),0)</f>
        <v>0</v>
      </c>
      <c r="L676" s="32">
        <v>12</v>
      </c>
      <c r="M676" s="33">
        <f t="shared" ref="M676:M677" si="69">L676*K676</f>
        <v>0</v>
      </c>
    </row>
    <row r="677" spans="1:13" ht="23.1" customHeight="1" x14ac:dyDescent="0.2">
      <c r="B677" s="135"/>
      <c r="C677" s="137" t="s">
        <v>18</v>
      </c>
      <c r="D677" s="135"/>
      <c r="E677" s="135" t="s">
        <v>176</v>
      </c>
      <c r="F677" s="137">
        <v>19</v>
      </c>
      <c r="G677" s="138" t="s">
        <v>413</v>
      </c>
      <c r="H677" s="35">
        <v>2.7</v>
      </c>
      <c r="I677" s="29" t="s">
        <v>295</v>
      </c>
      <c r="J677" s="66"/>
      <c r="K677" s="31">
        <f t="shared" si="68"/>
        <v>0</v>
      </c>
      <c r="L677" s="32">
        <v>12</v>
      </c>
      <c r="M677" s="33">
        <f t="shared" si="69"/>
        <v>0</v>
      </c>
    </row>
    <row r="678" spans="1:13" ht="13.5" thickBot="1" x14ac:dyDescent="0.25"/>
    <row r="679" spans="1:13" ht="27.75" customHeight="1" thickBot="1" x14ac:dyDescent="0.25">
      <c r="H679" s="58">
        <f>SUM(H658:H677)</f>
        <v>96.7</v>
      </c>
      <c r="J679" s="59">
        <f>B656</f>
        <v>30</v>
      </c>
      <c r="K679" s="60">
        <f>SUM(K658:K677)</f>
        <v>0</v>
      </c>
      <c r="L679" s="61">
        <f>MEDIAN(L658:L677)</f>
        <v>12</v>
      </c>
      <c r="M679" s="60">
        <f>SUM(M658:M677)</f>
        <v>0</v>
      </c>
    </row>
    <row r="680" spans="1:13" ht="84.75" customHeight="1" x14ac:dyDescent="0.2">
      <c r="H680" s="117"/>
      <c r="J680" s="59"/>
      <c r="K680" s="118"/>
      <c r="L680" s="61"/>
      <c r="M680" s="118"/>
    </row>
    <row r="681" spans="1:13" ht="65.25" customHeight="1" x14ac:dyDescent="0.2"/>
    <row r="682" spans="1:13" ht="18" x14ac:dyDescent="0.2">
      <c r="B682" s="146" t="s">
        <v>394</v>
      </c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</row>
    <row r="683" spans="1:13" ht="13.5" thickBot="1" x14ac:dyDescent="0.25"/>
    <row r="684" spans="1:13" ht="23.1" customHeight="1" thickBot="1" x14ac:dyDescent="0.25">
      <c r="B684" s="119" t="s">
        <v>395</v>
      </c>
      <c r="C684" s="119" t="s">
        <v>396</v>
      </c>
      <c r="D684" s="119" t="s">
        <v>397</v>
      </c>
      <c r="E684" s="120" t="s">
        <v>398</v>
      </c>
      <c r="F684" s="120" t="s">
        <v>399</v>
      </c>
      <c r="G684" s="120" t="s">
        <v>400</v>
      </c>
      <c r="H684" s="120" t="s">
        <v>401</v>
      </c>
      <c r="I684" s="120" t="s">
        <v>402</v>
      </c>
      <c r="J684" s="121" t="s">
        <v>403</v>
      </c>
      <c r="K684" s="122" t="s">
        <v>404</v>
      </c>
      <c r="L684" s="120" t="s">
        <v>405</v>
      </c>
      <c r="M684" s="122" t="s">
        <v>406</v>
      </c>
    </row>
    <row r="685" spans="1:13" ht="8.25" customHeight="1" x14ac:dyDescent="0.2">
      <c r="B685" s="123"/>
      <c r="C685" s="123"/>
      <c r="D685" s="123"/>
      <c r="E685" s="124"/>
      <c r="F685" s="124"/>
      <c r="G685" s="124"/>
      <c r="H685" s="124"/>
      <c r="I685" s="124"/>
      <c r="J685" s="125"/>
      <c r="K685" s="126"/>
      <c r="L685" s="124"/>
      <c r="M685" s="126"/>
    </row>
    <row r="686" spans="1:13" hidden="1" outlineLevel="1" x14ac:dyDescent="0.2">
      <c r="A686" s="1">
        <v>1</v>
      </c>
      <c r="B686" s="130">
        <f>IF((VLOOKUP(A686,$J$19:$M$679,3))=12,(VLOOKUP(A686,$J$19:$M$679,2,-1)),0)</f>
        <v>0</v>
      </c>
      <c r="C686" s="130">
        <f>IF((VLOOKUP(A686,$J$19:$M$679,3))=12,(VLOOKUP(A686,$J$19:$M$679,2,-1)),0)</f>
        <v>0</v>
      </c>
      <c r="D686" s="130">
        <f>IF((((VLOOKUP(A686,$J$19:$M$679,3))=12)+OR((VLOOKUP(A686,$J$19:$M$654,3))=4)),(VLOOKUP(A686,$J$19:$M$679,2,-1)),0)</f>
        <v>0</v>
      </c>
      <c r="E686" s="130">
        <f>IF((((VLOOKUP(A686,$J$19:$M$679,3))=12)+OR((VLOOKUP(A686,$J$19:$M$679,3))=3)),(VLOOKUP(A686,$J$19:$M$679,2,-1)),0)</f>
        <v>0</v>
      </c>
      <c r="F686" s="130">
        <f>IF((((VLOOKUP(A686,$J$19:$M$679,3))=12)+OR((VLOOKUP(A686,$J$19:$M$654,3))=4)),(VLOOKUP(A686,$J$19:$M$679,2,-1)),0)</f>
        <v>0</v>
      </c>
      <c r="G686" s="130">
        <f>IF((((VLOOKUP(A686,$J$19:$M$679,3))=12)+OR((VLOOKUP(A686,$J$19:$M$679,3))=3)),(VLOOKUP(A686,$J$19:$M$679,2,-1)),0)</f>
        <v>0</v>
      </c>
      <c r="H686" s="130">
        <f>IF((((VLOOKUP(A686,$J$19:$M$679,3))=12)+OR((VLOOKUP(A686,$J$19:$M$654,3))=4)),(VLOOKUP(A686,$J$19:$M$679,2,-1)),0)</f>
        <v>0</v>
      </c>
      <c r="I686" s="130">
        <f>IF((((VLOOKUP(A686,$J$19:$M$679,3))=12)+OR((VLOOKUP(A686,$J$19:$M$679,3))=3)),(VLOOKUP(A686,$J$19:$M$679,2,-1)),0)</f>
        <v>0</v>
      </c>
      <c r="J686" s="130">
        <f>IF((((VLOOKUP(A686,$J$19:$M$679,3))=12)+OR((VLOOKUP(A686,$J$19:$M$654,3))=4)),(VLOOKUP(A686,$J$19:$M$679,2,-1)),0)</f>
        <v>0</v>
      </c>
      <c r="K686" s="130">
        <f>IF((VLOOKUP(A686,$J$19:$M$679,3))=12,(VLOOKUP(A686,$J$19:$M$679,2,-1)),0)</f>
        <v>0</v>
      </c>
      <c r="L686" s="130">
        <f>IF((VLOOKUP(A686,$J$19:$M$679,3))=12,(VLOOKUP(A686,$J$19:$M$679,2,-1)),0)</f>
        <v>0</v>
      </c>
      <c r="M686" s="130">
        <f>IF((VLOOKUP(A686,$J$19:$M$679,3))=12,(VLOOKUP(A686,$J$19:$M$679,2,-1)),0)</f>
        <v>0</v>
      </c>
    </row>
    <row r="687" spans="1:13" hidden="1" outlineLevel="1" x14ac:dyDescent="0.2">
      <c r="A687" s="1">
        <v>2</v>
      </c>
      <c r="B687" s="130">
        <f t="shared" ref="B687:B715" si="70">IF((VLOOKUP(A687,$J$19:$M$679,3))=12,(VLOOKUP(A687,$J$19:$M$679,2,-1)),0)</f>
        <v>0</v>
      </c>
      <c r="C687" s="130">
        <f t="shared" ref="C687:C715" si="71">IF((VLOOKUP(A687,$J$19:$M$679,3))=12,(VLOOKUP(A687,$J$19:$M$679,2,-1)),0)</f>
        <v>0</v>
      </c>
      <c r="D687" s="130">
        <f t="shared" ref="D687:D715" si="72">IF((((VLOOKUP(A687,$J$19:$M$679,3))=12)+OR((VLOOKUP(A687,$J$19:$M$654,3))=4)),(VLOOKUP(A687,$J$19:$M$679,2,-1)),0)</f>
        <v>0</v>
      </c>
      <c r="E687" s="130">
        <f t="shared" ref="E687:E715" si="73">IF((((VLOOKUP(A687,$J$19:$M$679,3))=12)+OR((VLOOKUP(A687,$J$19:$M$679,3))=3)),(VLOOKUP(A687,$J$19:$M$679,2,-1)),0)</f>
        <v>0</v>
      </c>
      <c r="F687" s="130">
        <f t="shared" ref="F687:F715" si="74">IF((((VLOOKUP(A687,$J$19:$M$679,3))=12)+OR((VLOOKUP(A687,$J$19:$M$654,3))=4)),(VLOOKUP(A687,$J$19:$M$679,2,-1)),0)</f>
        <v>0</v>
      </c>
      <c r="G687" s="130">
        <f t="shared" ref="G687:G715" si="75">IF((((VLOOKUP(A687,$J$19:$M$679,3))=12)+OR((VLOOKUP(A687,$J$19:$M$679,3))=3)),(VLOOKUP(A687,$J$19:$M$679,2,-1)),0)</f>
        <v>0</v>
      </c>
      <c r="H687" s="130">
        <f t="shared" ref="H687:H715" si="76">IF((((VLOOKUP(A687,$J$19:$M$679,3))=12)+OR((VLOOKUP(A687,$J$19:$M$654,3))=4)),(VLOOKUP(A687,$J$19:$M$679,2,-1)),0)</f>
        <v>0</v>
      </c>
      <c r="I687" s="130">
        <f t="shared" ref="I687:I715" si="77">IF((((VLOOKUP(A687,$J$19:$M$679,3))=12)+OR((VLOOKUP(A687,$J$19:$M$679,3))=3)),(VLOOKUP(A687,$J$19:$M$679,2,-1)),0)</f>
        <v>0</v>
      </c>
      <c r="J687" s="130">
        <f t="shared" ref="J687:J715" si="78">IF((((VLOOKUP(A687,$J$19:$M$679,3))=12)+OR((VLOOKUP(A687,$J$19:$M$654,3))=4)),(VLOOKUP(A687,$J$19:$M$679,2,-1)),0)</f>
        <v>0</v>
      </c>
      <c r="K687" s="130">
        <f t="shared" ref="K687:K715" si="79">IF((VLOOKUP(A687,$J$19:$M$679,3))=12,(VLOOKUP(A687,$J$19:$M$679,2,-1)),0)</f>
        <v>0</v>
      </c>
      <c r="L687" s="130">
        <f t="shared" ref="L687:L715" si="80">IF((VLOOKUP(A687,$J$19:$M$679,3))=12,(VLOOKUP(A687,$J$19:$M$679,2,-1)),0)</f>
        <v>0</v>
      </c>
      <c r="M687" s="130">
        <f t="shared" ref="M687:M715" si="81">IF((VLOOKUP(A687,$J$19:$M$679,3))=12,(VLOOKUP(A687,$J$19:$M$679,2,-1)),0)</f>
        <v>0</v>
      </c>
    </row>
    <row r="688" spans="1:13" hidden="1" outlineLevel="1" x14ac:dyDescent="0.2">
      <c r="A688" s="1">
        <v>3</v>
      </c>
      <c r="B688" s="130">
        <f t="shared" si="70"/>
        <v>0</v>
      </c>
      <c r="C688" s="130">
        <f t="shared" si="71"/>
        <v>0</v>
      </c>
      <c r="D688" s="130">
        <f t="shared" si="72"/>
        <v>0</v>
      </c>
      <c r="E688" s="130">
        <f t="shared" si="73"/>
        <v>0</v>
      </c>
      <c r="F688" s="130">
        <f t="shared" si="74"/>
        <v>0</v>
      </c>
      <c r="G688" s="130">
        <f t="shared" si="75"/>
        <v>0</v>
      </c>
      <c r="H688" s="130">
        <f t="shared" si="76"/>
        <v>0</v>
      </c>
      <c r="I688" s="130">
        <f t="shared" si="77"/>
        <v>0</v>
      </c>
      <c r="J688" s="130">
        <f t="shared" si="78"/>
        <v>0</v>
      </c>
      <c r="K688" s="130">
        <f t="shared" si="79"/>
        <v>0</v>
      </c>
      <c r="L688" s="130">
        <f t="shared" si="80"/>
        <v>0</v>
      </c>
      <c r="M688" s="130">
        <f t="shared" si="81"/>
        <v>0</v>
      </c>
    </row>
    <row r="689" spans="1:13" hidden="1" outlineLevel="1" x14ac:dyDescent="0.2">
      <c r="A689" s="1">
        <v>4</v>
      </c>
      <c r="B689" s="130">
        <f t="shared" si="70"/>
        <v>0</v>
      </c>
      <c r="C689" s="130">
        <f t="shared" si="71"/>
        <v>0</v>
      </c>
      <c r="D689" s="130">
        <f t="shared" si="72"/>
        <v>0</v>
      </c>
      <c r="E689" s="130">
        <f t="shared" si="73"/>
        <v>0</v>
      </c>
      <c r="F689" s="130">
        <f t="shared" si="74"/>
        <v>0</v>
      </c>
      <c r="G689" s="130">
        <f t="shared" si="75"/>
        <v>0</v>
      </c>
      <c r="H689" s="130">
        <f t="shared" si="76"/>
        <v>0</v>
      </c>
      <c r="I689" s="130">
        <f t="shared" si="77"/>
        <v>0</v>
      </c>
      <c r="J689" s="130">
        <f t="shared" si="78"/>
        <v>0</v>
      </c>
      <c r="K689" s="130">
        <f t="shared" si="79"/>
        <v>0</v>
      </c>
      <c r="L689" s="130">
        <f t="shared" si="80"/>
        <v>0</v>
      </c>
      <c r="M689" s="130">
        <f t="shared" si="81"/>
        <v>0</v>
      </c>
    </row>
    <row r="690" spans="1:13" hidden="1" outlineLevel="1" x14ac:dyDescent="0.2">
      <c r="A690" s="1">
        <v>5</v>
      </c>
      <c r="B690" s="130">
        <f t="shared" si="70"/>
        <v>0</v>
      </c>
      <c r="C690" s="130">
        <f t="shared" si="71"/>
        <v>0</v>
      </c>
      <c r="D690" s="130">
        <f t="shared" si="72"/>
        <v>0</v>
      </c>
      <c r="E690" s="130">
        <f t="shared" si="73"/>
        <v>0</v>
      </c>
      <c r="F690" s="130">
        <f t="shared" si="74"/>
        <v>0</v>
      </c>
      <c r="G690" s="130">
        <f t="shared" si="75"/>
        <v>0</v>
      </c>
      <c r="H690" s="130">
        <f t="shared" si="76"/>
        <v>0</v>
      </c>
      <c r="I690" s="130">
        <f t="shared" si="77"/>
        <v>0</v>
      </c>
      <c r="J690" s="130">
        <f t="shared" si="78"/>
        <v>0</v>
      </c>
      <c r="K690" s="130">
        <f t="shared" si="79"/>
        <v>0</v>
      </c>
      <c r="L690" s="130">
        <f t="shared" si="80"/>
        <v>0</v>
      </c>
      <c r="M690" s="130">
        <f t="shared" si="81"/>
        <v>0</v>
      </c>
    </row>
    <row r="691" spans="1:13" hidden="1" outlineLevel="1" x14ac:dyDescent="0.2">
      <c r="A691" s="1">
        <v>6</v>
      </c>
      <c r="B691" s="130">
        <f t="shared" si="70"/>
        <v>0</v>
      </c>
      <c r="C691" s="130">
        <f t="shared" si="71"/>
        <v>0</v>
      </c>
      <c r="D691" s="130">
        <f t="shared" si="72"/>
        <v>0</v>
      </c>
      <c r="E691" s="130">
        <f t="shared" si="73"/>
        <v>0</v>
      </c>
      <c r="F691" s="130">
        <f t="shared" si="74"/>
        <v>0</v>
      </c>
      <c r="G691" s="130">
        <f t="shared" si="75"/>
        <v>0</v>
      </c>
      <c r="H691" s="130">
        <f t="shared" si="76"/>
        <v>0</v>
      </c>
      <c r="I691" s="130">
        <f t="shared" si="77"/>
        <v>0</v>
      </c>
      <c r="J691" s="130">
        <f t="shared" si="78"/>
        <v>0</v>
      </c>
      <c r="K691" s="130">
        <f t="shared" si="79"/>
        <v>0</v>
      </c>
      <c r="L691" s="130">
        <f t="shared" si="80"/>
        <v>0</v>
      </c>
      <c r="M691" s="130">
        <f t="shared" si="81"/>
        <v>0</v>
      </c>
    </row>
    <row r="692" spans="1:13" hidden="1" outlineLevel="1" x14ac:dyDescent="0.2">
      <c r="A692" s="1">
        <v>7</v>
      </c>
      <c r="B692" s="130">
        <f t="shared" si="70"/>
        <v>0</v>
      </c>
      <c r="C692" s="130">
        <f t="shared" si="71"/>
        <v>0</v>
      </c>
      <c r="D692" s="130">
        <f t="shared" si="72"/>
        <v>0</v>
      </c>
      <c r="E692" s="130">
        <f t="shared" si="73"/>
        <v>0</v>
      </c>
      <c r="F692" s="130">
        <f t="shared" si="74"/>
        <v>0</v>
      </c>
      <c r="G692" s="130">
        <f t="shared" si="75"/>
        <v>0</v>
      </c>
      <c r="H692" s="130">
        <f t="shared" si="76"/>
        <v>0</v>
      </c>
      <c r="I692" s="130">
        <f t="shared" si="77"/>
        <v>0</v>
      </c>
      <c r="J692" s="130">
        <f t="shared" si="78"/>
        <v>0</v>
      </c>
      <c r="K692" s="130">
        <f t="shared" si="79"/>
        <v>0</v>
      </c>
      <c r="L692" s="130">
        <f t="shared" si="80"/>
        <v>0</v>
      </c>
      <c r="M692" s="130">
        <f t="shared" si="81"/>
        <v>0</v>
      </c>
    </row>
    <row r="693" spans="1:13" hidden="1" outlineLevel="1" x14ac:dyDescent="0.2">
      <c r="A693" s="1">
        <v>8</v>
      </c>
      <c r="B693" s="130">
        <f t="shared" si="70"/>
        <v>0</v>
      </c>
      <c r="C693" s="130">
        <f t="shared" si="71"/>
        <v>0</v>
      </c>
      <c r="D693" s="130">
        <f t="shared" si="72"/>
        <v>0</v>
      </c>
      <c r="E693" s="130">
        <f t="shared" si="73"/>
        <v>0</v>
      </c>
      <c r="F693" s="130">
        <f t="shared" si="74"/>
        <v>0</v>
      </c>
      <c r="G693" s="130">
        <f t="shared" si="75"/>
        <v>0</v>
      </c>
      <c r="H693" s="130">
        <f t="shared" si="76"/>
        <v>0</v>
      </c>
      <c r="I693" s="130">
        <f t="shared" si="77"/>
        <v>0</v>
      </c>
      <c r="J693" s="130">
        <f t="shared" si="78"/>
        <v>0</v>
      </c>
      <c r="K693" s="130">
        <f t="shared" si="79"/>
        <v>0</v>
      </c>
      <c r="L693" s="130">
        <f t="shared" si="80"/>
        <v>0</v>
      </c>
      <c r="M693" s="130">
        <f t="shared" si="81"/>
        <v>0</v>
      </c>
    </row>
    <row r="694" spans="1:13" hidden="1" outlineLevel="1" x14ac:dyDescent="0.2">
      <c r="A694" s="1">
        <v>9</v>
      </c>
      <c r="B694" s="130">
        <f t="shared" si="70"/>
        <v>0</v>
      </c>
      <c r="C694" s="130">
        <f t="shared" si="71"/>
        <v>0</v>
      </c>
      <c r="D694" s="130">
        <f t="shared" si="72"/>
        <v>0</v>
      </c>
      <c r="E694" s="130">
        <f t="shared" si="73"/>
        <v>0</v>
      </c>
      <c r="F694" s="130">
        <f t="shared" si="74"/>
        <v>0</v>
      </c>
      <c r="G694" s="130">
        <f t="shared" si="75"/>
        <v>0</v>
      </c>
      <c r="H694" s="130">
        <f t="shared" si="76"/>
        <v>0</v>
      </c>
      <c r="I694" s="130">
        <f t="shared" si="77"/>
        <v>0</v>
      </c>
      <c r="J694" s="130">
        <f t="shared" si="78"/>
        <v>0</v>
      </c>
      <c r="K694" s="130">
        <f t="shared" si="79"/>
        <v>0</v>
      </c>
      <c r="L694" s="130">
        <f t="shared" si="80"/>
        <v>0</v>
      </c>
      <c r="M694" s="130">
        <f t="shared" si="81"/>
        <v>0</v>
      </c>
    </row>
    <row r="695" spans="1:13" hidden="1" outlineLevel="1" x14ac:dyDescent="0.2">
      <c r="A695" s="1">
        <v>10</v>
      </c>
      <c r="B695" s="130">
        <f t="shared" si="70"/>
        <v>0</v>
      </c>
      <c r="C695" s="130">
        <f t="shared" si="71"/>
        <v>0</v>
      </c>
      <c r="D695" s="130">
        <f t="shared" si="72"/>
        <v>0</v>
      </c>
      <c r="E695" s="130">
        <f t="shared" si="73"/>
        <v>0</v>
      </c>
      <c r="F695" s="130">
        <f t="shared" si="74"/>
        <v>0</v>
      </c>
      <c r="G695" s="130">
        <f t="shared" si="75"/>
        <v>0</v>
      </c>
      <c r="H695" s="130">
        <f t="shared" si="76"/>
        <v>0</v>
      </c>
      <c r="I695" s="130">
        <f t="shared" si="77"/>
        <v>0</v>
      </c>
      <c r="J695" s="130">
        <f t="shared" si="78"/>
        <v>0</v>
      </c>
      <c r="K695" s="130">
        <f t="shared" si="79"/>
        <v>0</v>
      </c>
      <c r="L695" s="130">
        <f t="shared" si="80"/>
        <v>0</v>
      </c>
      <c r="M695" s="130">
        <f t="shared" si="81"/>
        <v>0</v>
      </c>
    </row>
    <row r="696" spans="1:13" hidden="1" outlineLevel="1" x14ac:dyDescent="0.2">
      <c r="A696" s="1">
        <v>11</v>
      </c>
      <c r="B696" s="130">
        <f t="shared" si="70"/>
        <v>0</v>
      </c>
      <c r="C696" s="130">
        <f t="shared" si="71"/>
        <v>0</v>
      </c>
      <c r="D696" s="130">
        <f t="shared" si="72"/>
        <v>0</v>
      </c>
      <c r="E696" s="130">
        <f t="shared" si="73"/>
        <v>0</v>
      </c>
      <c r="F696" s="130">
        <f t="shared" si="74"/>
        <v>0</v>
      </c>
      <c r="G696" s="130">
        <f t="shared" si="75"/>
        <v>0</v>
      </c>
      <c r="H696" s="130">
        <f t="shared" si="76"/>
        <v>0</v>
      </c>
      <c r="I696" s="130">
        <f t="shared" si="77"/>
        <v>0</v>
      </c>
      <c r="J696" s="130">
        <f t="shared" si="78"/>
        <v>0</v>
      </c>
      <c r="K696" s="130">
        <f t="shared" si="79"/>
        <v>0</v>
      </c>
      <c r="L696" s="130">
        <f t="shared" si="80"/>
        <v>0</v>
      </c>
      <c r="M696" s="130">
        <f t="shared" si="81"/>
        <v>0</v>
      </c>
    </row>
    <row r="697" spans="1:13" hidden="1" outlineLevel="1" x14ac:dyDescent="0.2">
      <c r="A697" s="1">
        <v>12</v>
      </c>
      <c r="B697" s="130">
        <f t="shared" si="70"/>
        <v>0</v>
      </c>
      <c r="C697" s="130">
        <f t="shared" si="71"/>
        <v>0</v>
      </c>
      <c r="D697" s="130">
        <f t="shared" si="72"/>
        <v>0</v>
      </c>
      <c r="E697" s="130">
        <f t="shared" si="73"/>
        <v>0</v>
      </c>
      <c r="F697" s="130">
        <f t="shared" si="74"/>
        <v>0</v>
      </c>
      <c r="G697" s="130">
        <f t="shared" si="75"/>
        <v>0</v>
      </c>
      <c r="H697" s="130">
        <f t="shared" si="76"/>
        <v>0</v>
      </c>
      <c r="I697" s="130">
        <f t="shared" si="77"/>
        <v>0</v>
      </c>
      <c r="J697" s="130">
        <f t="shared" si="78"/>
        <v>0</v>
      </c>
      <c r="K697" s="130">
        <f t="shared" si="79"/>
        <v>0</v>
      </c>
      <c r="L697" s="130">
        <f t="shared" si="80"/>
        <v>0</v>
      </c>
      <c r="M697" s="130">
        <f t="shared" si="81"/>
        <v>0</v>
      </c>
    </row>
    <row r="698" spans="1:13" hidden="1" outlineLevel="1" x14ac:dyDescent="0.2">
      <c r="A698" s="1">
        <v>13</v>
      </c>
      <c r="B698" s="130">
        <f t="shared" si="70"/>
        <v>0</v>
      </c>
      <c r="C698" s="130">
        <f t="shared" si="71"/>
        <v>0</v>
      </c>
      <c r="D698" s="130">
        <f t="shared" si="72"/>
        <v>0</v>
      </c>
      <c r="E698" s="130">
        <f t="shared" si="73"/>
        <v>0</v>
      </c>
      <c r="F698" s="130">
        <f t="shared" si="74"/>
        <v>0</v>
      </c>
      <c r="G698" s="130">
        <f t="shared" si="75"/>
        <v>0</v>
      </c>
      <c r="H698" s="130">
        <f t="shared" si="76"/>
        <v>0</v>
      </c>
      <c r="I698" s="130">
        <f t="shared" si="77"/>
        <v>0</v>
      </c>
      <c r="J698" s="130">
        <f t="shared" si="78"/>
        <v>0</v>
      </c>
      <c r="K698" s="130">
        <f t="shared" si="79"/>
        <v>0</v>
      </c>
      <c r="L698" s="130">
        <f t="shared" si="80"/>
        <v>0</v>
      </c>
      <c r="M698" s="130">
        <f t="shared" si="81"/>
        <v>0</v>
      </c>
    </row>
    <row r="699" spans="1:13" hidden="1" outlineLevel="1" x14ac:dyDescent="0.2">
      <c r="A699" s="1">
        <v>14</v>
      </c>
      <c r="B699" s="130">
        <f t="shared" si="70"/>
        <v>0</v>
      </c>
      <c r="C699" s="130">
        <f t="shared" si="71"/>
        <v>0</v>
      </c>
      <c r="D699" s="130">
        <f t="shared" si="72"/>
        <v>0</v>
      </c>
      <c r="E699" s="130">
        <f t="shared" si="73"/>
        <v>0</v>
      </c>
      <c r="F699" s="130">
        <f t="shared" si="74"/>
        <v>0</v>
      </c>
      <c r="G699" s="130">
        <f t="shared" si="75"/>
        <v>0</v>
      </c>
      <c r="H699" s="130">
        <f t="shared" si="76"/>
        <v>0</v>
      </c>
      <c r="I699" s="130">
        <f t="shared" si="77"/>
        <v>0</v>
      </c>
      <c r="J699" s="130">
        <f t="shared" si="78"/>
        <v>0</v>
      </c>
      <c r="K699" s="130">
        <f t="shared" si="79"/>
        <v>0</v>
      </c>
      <c r="L699" s="130">
        <f t="shared" si="80"/>
        <v>0</v>
      </c>
      <c r="M699" s="130">
        <f t="shared" si="81"/>
        <v>0</v>
      </c>
    </row>
    <row r="700" spans="1:13" hidden="1" outlineLevel="1" x14ac:dyDescent="0.2">
      <c r="A700" s="1">
        <v>15</v>
      </c>
      <c r="B700" s="130">
        <f t="shared" si="70"/>
        <v>0</v>
      </c>
      <c r="C700" s="130">
        <f t="shared" si="71"/>
        <v>0</v>
      </c>
      <c r="D700" s="130">
        <f t="shared" si="72"/>
        <v>0</v>
      </c>
      <c r="E700" s="130">
        <f t="shared" si="73"/>
        <v>0</v>
      </c>
      <c r="F700" s="130">
        <f t="shared" si="74"/>
        <v>0</v>
      </c>
      <c r="G700" s="130">
        <f t="shared" si="75"/>
        <v>0</v>
      </c>
      <c r="H700" s="130">
        <f t="shared" si="76"/>
        <v>0</v>
      </c>
      <c r="I700" s="130">
        <f t="shared" si="77"/>
        <v>0</v>
      </c>
      <c r="J700" s="130">
        <f t="shared" si="78"/>
        <v>0</v>
      </c>
      <c r="K700" s="130">
        <f t="shared" si="79"/>
        <v>0</v>
      </c>
      <c r="L700" s="130">
        <f t="shared" si="80"/>
        <v>0</v>
      </c>
      <c r="M700" s="130">
        <f t="shared" si="81"/>
        <v>0</v>
      </c>
    </row>
    <row r="701" spans="1:13" hidden="1" outlineLevel="1" x14ac:dyDescent="0.2">
      <c r="A701" s="1">
        <v>16</v>
      </c>
      <c r="B701" s="130">
        <f t="shared" si="70"/>
        <v>0</v>
      </c>
      <c r="C701" s="130">
        <f t="shared" si="71"/>
        <v>0</v>
      </c>
      <c r="D701" s="130">
        <f t="shared" si="72"/>
        <v>0</v>
      </c>
      <c r="E701" s="130">
        <f t="shared" si="73"/>
        <v>0</v>
      </c>
      <c r="F701" s="130">
        <f t="shared" si="74"/>
        <v>0</v>
      </c>
      <c r="G701" s="130">
        <f t="shared" si="75"/>
        <v>0</v>
      </c>
      <c r="H701" s="130">
        <f t="shared" si="76"/>
        <v>0</v>
      </c>
      <c r="I701" s="130">
        <f t="shared" si="77"/>
        <v>0</v>
      </c>
      <c r="J701" s="130">
        <f t="shared" si="78"/>
        <v>0</v>
      </c>
      <c r="K701" s="130">
        <f t="shared" si="79"/>
        <v>0</v>
      </c>
      <c r="L701" s="130">
        <f t="shared" si="80"/>
        <v>0</v>
      </c>
      <c r="M701" s="130">
        <f t="shared" si="81"/>
        <v>0</v>
      </c>
    </row>
    <row r="702" spans="1:13" hidden="1" outlineLevel="1" x14ac:dyDescent="0.2">
      <c r="A702" s="1">
        <v>17</v>
      </c>
      <c r="B702" s="130">
        <f t="shared" si="70"/>
        <v>0</v>
      </c>
      <c r="C702" s="130">
        <f t="shared" si="71"/>
        <v>0</v>
      </c>
      <c r="D702" s="130">
        <f t="shared" si="72"/>
        <v>0</v>
      </c>
      <c r="E702" s="130">
        <f t="shared" si="73"/>
        <v>0</v>
      </c>
      <c r="F702" s="130">
        <f t="shared" si="74"/>
        <v>0</v>
      </c>
      <c r="G702" s="130">
        <f t="shared" si="75"/>
        <v>0</v>
      </c>
      <c r="H702" s="130">
        <f t="shared" si="76"/>
        <v>0</v>
      </c>
      <c r="I702" s="130">
        <f t="shared" si="77"/>
        <v>0</v>
      </c>
      <c r="J702" s="130">
        <f t="shared" si="78"/>
        <v>0</v>
      </c>
      <c r="K702" s="130">
        <f t="shared" si="79"/>
        <v>0</v>
      </c>
      <c r="L702" s="130">
        <f t="shared" si="80"/>
        <v>0</v>
      </c>
      <c r="M702" s="130">
        <f t="shared" si="81"/>
        <v>0</v>
      </c>
    </row>
    <row r="703" spans="1:13" hidden="1" outlineLevel="1" x14ac:dyDescent="0.2">
      <c r="A703" s="1">
        <v>18</v>
      </c>
      <c r="B703" s="130">
        <f t="shared" si="70"/>
        <v>0</v>
      </c>
      <c r="C703" s="130">
        <f t="shared" si="71"/>
        <v>0</v>
      </c>
      <c r="D703" s="130">
        <f t="shared" si="72"/>
        <v>0</v>
      </c>
      <c r="E703" s="130">
        <f t="shared" si="73"/>
        <v>0</v>
      </c>
      <c r="F703" s="130">
        <f t="shared" si="74"/>
        <v>0</v>
      </c>
      <c r="G703" s="130">
        <f t="shared" si="75"/>
        <v>0</v>
      </c>
      <c r="H703" s="130">
        <f t="shared" si="76"/>
        <v>0</v>
      </c>
      <c r="I703" s="130">
        <f t="shared" si="77"/>
        <v>0</v>
      </c>
      <c r="J703" s="130">
        <f t="shared" si="78"/>
        <v>0</v>
      </c>
      <c r="K703" s="130">
        <f t="shared" si="79"/>
        <v>0</v>
      </c>
      <c r="L703" s="130">
        <f t="shared" si="80"/>
        <v>0</v>
      </c>
      <c r="M703" s="130">
        <f t="shared" si="81"/>
        <v>0</v>
      </c>
    </row>
    <row r="704" spans="1:13" hidden="1" outlineLevel="1" x14ac:dyDescent="0.2">
      <c r="A704" s="1">
        <v>19</v>
      </c>
      <c r="B704" s="130">
        <f t="shared" si="70"/>
        <v>0</v>
      </c>
      <c r="C704" s="130">
        <f t="shared" si="71"/>
        <v>0</v>
      </c>
      <c r="D704" s="130">
        <f t="shared" si="72"/>
        <v>0</v>
      </c>
      <c r="E704" s="130">
        <f t="shared" si="73"/>
        <v>0</v>
      </c>
      <c r="F704" s="130">
        <f t="shared" si="74"/>
        <v>0</v>
      </c>
      <c r="G704" s="130">
        <f t="shared" si="75"/>
        <v>0</v>
      </c>
      <c r="H704" s="130">
        <f t="shared" si="76"/>
        <v>0</v>
      </c>
      <c r="I704" s="130">
        <f t="shared" si="77"/>
        <v>0</v>
      </c>
      <c r="J704" s="130">
        <f t="shared" si="78"/>
        <v>0</v>
      </c>
      <c r="K704" s="130">
        <f t="shared" si="79"/>
        <v>0</v>
      </c>
      <c r="L704" s="130">
        <f t="shared" si="80"/>
        <v>0</v>
      </c>
      <c r="M704" s="130">
        <f t="shared" si="81"/>
        <v>0</v>
      </c>
    </row>
    <row r="705" spans="1:13" hidden="1" outlineLevel="1" x14ac:dyDescent="0.2">
      <c r="A705" s="1">
        <v>20</v>
      </c>
      <c r="B705" s="130">
        <f t="shared" si="70"/>
        <v>0</v>
      </c>
      <c r="C705" s="130">
        <f t="shared" si="71"/>
        <v>0</v>
      </c>
      <c r="D705" s="130">
        <f t="shared" si="72"/>
        <v>0</v>
      </c>
      <c r="E705" s="130">
        <f t="shared" si="73"/>
        <v>0</v>
      </c>
      <c r="F705" s="130">
        <f t="shared" si="74"/>
        <v>0</v>
      </c>
      <c r="G705" s="130">
        <f t="shared" si="75"/>
        <v>0</v>
      </c>
      <c r="H705" s="130">
        <f t="shared" si="76"/>
        <v>0</v>
      </c>
      <c r="I705" s="130">
        <f t="shared" si="77"/>
        <v>0</v>
      </c>
      <c r="J705" s="130">
        <f t="shared" si="78"/>
        <v>0</v>
      </c>
      <c r="K705" s="130">
        <f t="shared" si="79"/>
        <v>0</v>
      </c>
      <c r="L705" s="130">
        <f t="shared" si="80"/>
        <v>0</v>
      </c>
      <c r="M705" s="130">
        <f t="shared" si="81"/>
        <v>0</v>
      </c>
    </row>
    <row r="706" spans="1:13" hidden="1" outlineLevel="1" x14ac:dyDescent="0.2">
      <c r="A706" s="1">
        <v>21</v>
      </c>
      <c r="B706" s="130">
        <f t="shared" si="70"/>
        <v>0</v>
      </c>
      <c r="C706" s="130">
        <f t="shared" si="71"/>
        <v>0</v>
      </c>
      <c r="D706" s="130">
        <f t="shared" si="72"/>
        <v>0</v>
      </c>
      <c r="E706" s="130">
        <f t="shared" si="73"/>
        <v>0</v>
      </c>
      <c r="F706" s="130">
        <f t="shared" si="74"/>
        <v>0</v>
      </c>
      <c r="G706" s="130">
        <f t="shared" si="75"/>
        <v>0</v>
      </c>
      <c r="H706" s="130">
        <f t="shared" si="76"/>
        <v>0</v>
      </c>
      <c r="I706" s="130">
        <f t="shared" si="77"/>
        <v>0</v>
      </c>
      <c r="J706" s="130">
        <f t="shared" si="78"/>
        <v>0</v>
      </c>
      <c r="K706" s="130">
        <f t="shared" si="79"/>
        <v>0</v>
      </c>
      <c r="L706" s="130">
        <f t="shared" si="80"/>
        <v>0</v>
      </c>
      <c r="M706" s="130">
        <f t="shared" si="81"/>
        <v>0</v>
      </c>
    </row>
    <row r="707" spans="1:13" hidden="1" outlineLevel="1" x14ac:dyDescent="0.2">
      <c r="A707" s="1">
        <v>22</v>
      </c>
      <c r="B707" s="130">
        <f t="shared" si="70"/>
        <v>0</v>
      </c>
      <c r="C707" s="130">
        <f t="shared" si="71"/>
        <v>0</v>
      </c>
      <c r="D707" s="130">
        <f t="shared" si="72"/>
        <v>0</v>
      </c>
      <c r="E707" s="130">
        <f t="shared" si="73"/>
        <v>0</v>
      </c>
      <c r="F707" s="130">
        <f t="shared" si="74"/>
        <v>0</v>
      </c>
      <c r="G707" s="130">
        <f t="shared" si="75"/>
        <v>0</v>
      </c>
      <c r="H707" s="130">
        <f t="shared" si="76"/>
        <v>0</v>
      </c>
      <c r="I707" s="130">
        <f t="shared" si="77"/>
        <v>0</v>
      </c>
      <c r="J707" s="130">
        <f t="shared" si="78"/>
        <v>0</v>
      </c>
      <c r="K707" s="130">
        <f t="shared" si="79"/>
        <v>0</v>
      </c>
      <c r="L707" s="130">
        <f t="shared" si="80"/>
        <v>0</v>
      </c>
      <c r="M707" s="130">
        <f t="shared" si="81"/>
        <v>0</v>
      </c>
    </row>
    <row r="708" spans="1:13" hidden="1" outlineLevel="1" x14ac:dyDescent="0.2">
      <c r="A708" s="1">
        <v>23</v>
      </c>
      <c r="B708" s="130">
        <f t="shared" si="70"/>
        <v>0</v>
      </c>
      <c r="C708" s="130">
        <f t="shared" si="71"/>
        <v>0</v>
      </c>
      <c r="D708" s="130">
        <f t="shared" si="72"/>
        <v>0</v>
      </c>
      <c r="E708" s="130">
        <f t="shared" si="73"/>
        <v>0</v>
      </c>
      <c r="F708" s="130">
        <f t="shared" si="74"/>
        <v>0</v>
      </c>
      <c r="G708" s="130">
        <f t="shared" si="75"/>
        <v>0</v>
      </c>
      <c r="H708" s="130">
        <f t="shared" si="76"/>
        <v>0</v>
      </c>
      <c r="I708" s="130">
        <f t="shared" si="77"/>
        <v>0</v>
      </c>
      <c r="J708" s="130">
        <f t="shared" si="78"/>
        <v>0</v>
      </c>
      <c r="K708" s="130">
        <f t="shared" si="79"/>
        <v>0</v>
      </c>
      <c r="L708" s="130">
        <f t="shared" si="80"/>
        <v>0</v>
      </c>
      <c r="M708" s="130">
        <f t="shared" si="81"/>
        <v>0</v>
      </c>
    </row>
    <row r="709" spans="1:13" hidden="1" outlineLevel="1" x14ac:dyDescent="0.2">
      <c r="A709" s="1">
        <v>24</v>
      </c>
      <c r="B709" s="130">
        <f t="shared" si="70"/>
        <v>0</v>
      </c>
      <c r="C709" s="130">
        <f t="shared" si="71"/>
        <v>0</v>
      </c>
      <c r="D709" s="130">
        <f t="shared" si="72"/>
        <v>0</v>
      </c>
      <c r="E709" s="130">
        <f t="shared" si="73"/>
        <v>0</v>
      </c>
      <c r="F709" s="130">
        <f t="shared" si="74"/>
        <v>0</v>
      </c>
      <c r="G709" s="130">
        <f t="shared" si="75"/>
        <v>0</v>
      </c>
      <c r="H709" s="130">
        <f t="shared" si="76"/>
        <v>0</v>
      </c>
      <c r="I709" s="130">
        <f t="shared" si="77"/>
        <v>0</v>
      </c>
      <c r="J709" s="130">
        <f t="shared" si="78"/>
        <v>0</v>
      </c>
      <c r="K709" s="130">
        <f t="shared" si="79"/>
        <v>0</v>
      </c>
      <c r="L709" s="130">
        <f t="shared" si="80"/>
        <v>0</v>
      </c>
      <c r="M709" s="130">
        <f t="shared" si="81"/>
        <v>0</v>
      </c>
    </row>
    <row r="710" spans="1:13" hidden="1" outlineLevel="1" x14ac:dyDescent="0.2">
      <c r="A710" s="1">
        <v>25</v>
      </c>
      <c r="B710" s="130">
        <f t="shared" si="70"/>
        <v>0</v>
      </c>
      <c r="C710" s="130">
        <f t="shared" si="71"/>
        <v>0</v>
      </c>
      <c r="D710" s="130">
        <f t="shared" si="72"/>
        <v>0</v>
      </c>
      <c r="E710" s="130">
        <f t="shared" si="73"/>
        <v>0</v>
      </c>
      <c r="F710" s="130">
        <f t="shared" si="74"/>
        <v>0</v>
      </c>
      <c r="G710" s="130">
        <f t="shared" si="75"/>
        <v>0</v>
      </c>
      <c r="H710" s="130">
        <f t="shared" si="76"/>
        <v>0</v>
      </c>
      <c r="I710" s="130">
        <f t="shared" si="77"/>
        <v>0</v>
      </c>
      <c r="J710" s="130">
        <f t="shared" si="78"/>
        <v>0</v>
      </c>
      <c r="K710" s="130">
        <f t="shared" si="79"/>
        <v>0</v>
      </c>
      <c r="L710" s="130">
        <f t="shared" si="80"/>
        <v>0</v>
      </c>
      <c r="M710" s="130">
        <f t="shared" si="81"/>
        <v>0</v>
      </c>
    </row>
    <row r="711" spans="1:13" hidden="1" outlineLevel="1" x14ac:dyDescent="0.2">
      <c r="A711" s="1">
        <v>26</v>
      </c>
      <c r="B711" s="130">
        <f t="shared" si="70"/>
        <v>0</v>
      </c>
      <c r="C711" s="130">
        <f t="shared" si="71"/>
        <v>0</v>
      </c>
      <c r="D711" s="130">
        <f t="shared" si="72"/>
        <v>0</v>
      </c>
      <c r="E711" s="130">
        <f t="shared" si="73"/>
        <v>0</v>
      </c>
      <c r="F711" s="130">
        <f t="shared" si="74"/>
        <v>0</v>
      </c>
      <c r="G711" s="130">
        <f t="shared" si="75"/>
        <v>0</v>
      </c>
      <c r="H711" s="130">
        <f t="shared" si="76"/>
        <v>0</v>
      </c>
      <c r="I711" s="130">
        <f t="shared" si="77"/>
        <v>0</v>
      </c>
      <c r="J711" s="130">
        <f t="shared" si="78"/>
        <v>0</v>
      </c>
      <c r="K711" s="130">
        <f t="shared" si="79"/>
        <v>0</v>
      </c>
      <c r="L711" s="130">
        <f t="shared" si="80"/>
        <v>0</v>
      </c>
      <c r="M711" s="130">
        <f t="shared" si="81"/>
        <v>0</v>
      </c>
    </row>
    <row r="712" spans="1:13" hidden="1" outlineLevel="1" x14ac:dyDescent="0.2">
      <c r="A712" s="1">
        <v>27</v>
      </c>
      <c r="B712" s="130">
        <f t="shared" si="70"/>
        <v>0</v>
      </c>
      <c r="C712" s="130">
        <f t="shared" si="71"/>
        <v>0</v>
      </c>
      <c r="D712" s="130">
        <f t="shared" si="72"/>
        <v>0</v>
      </c>
      <c r="E712" s="130">
        <f t="shared" si="73"/>
        <v>0</v>
      </c>
      <c r="F712" s="130">
        <f t="shared" si="74"/>
        <v>0</v>
      </c>
      <c r="G712" s="130">
        <f t="shared" si="75"/>
        <v>0</v>
      </c>
      <c r="H712" s="130">
        <f t="shared" si="76"/>
        <v>0</v>
      </c>
      <c r="I712" s="130">
        <f t="shared" si="77"/>
        <v>0</v>
      </c>
      <c r="J712" s="130">
        <f t="shared" si="78"/>
        <v>0</v>
      </c>
      <c r="K712" s="130">
        <f t="shared" si="79"/>
        <v>0</v>
      </c>
      <c r="L712" s="130">
        <f t="shared" si="80"/>
        <v>0</v>
      </c>
      <c r="M712" s="130">
        <f t="shared" si="81"/>
        <v>0</v>
      </c>
    </row>
    <row r="713" spans="1:13" hidden="1" outlineLevel="1" x14ac:dyDescent="0.2">
      <c r="A713" s="1">
        <v>28</v>
      </c>
      <c r="B713" s="130">
        <f t="shared" si="70"/>
        <v>0</v>
      </c>
      <c r="C713" s="130">
        <f t="shared" si="71"/>
        <v>0</v>
      </c>
      <c r="D713" s="130">
        <f t="shared" si="72"/>
        <v>0</v>
      </c>
      <c r="E713" s="130">
        <f t="shared" si="73"/>
        <v>0</v>
      </c>
      <c r="F713" s="130">
        <f t="shared" si="74"/>
        <v>0</v>
      </c>
      <c r="G713" s="130">
        <f t="shared" si="75"/>
        <v>0</v>
      </c>
      <c r="H713" s="130">
        <f t="shared" si="76"/>
        <v>0</v>
      </c>
      <c r="I713" s="130">
        <f t="shared" si="77"/>
        <v>0</v>
      </c>
      <c r="J713" s="130">
        <f t="shared" si="78"/>
        <v>0</v>
      </c>
      <c r="K713" s="130">
        <f t="shared" si="79"/>
        <v>0</v>
      </c>
      <c r="L713" s="130">
        <f t="shared" si="80"/>
        <v>0</v>
      </c>
      <c r="M713" s="130">
        <f t="shared" si="81"/>
        <v>0</v>
      </c>
    </row>
    <row r="714" spans="1:13" hidden="1" outlineLevel="1" x14ac:dyDescent="0.2">
      <c r="A714" s="1">
        <v>29</v>
      </c>
      <c r="B714" s="130">
        <f t="shared" si="70"/>
        <v>0</v>
      </c>
      <c r="C714" s="130">
        <f t="shared" si="71"/>
        <v>0</v>
      </c>
      <c r="D714" s="130">
        <f t="shared" si="72"/>
        <v>0</v>
      </c>
      <c r="E714" s="130">
        <f t="shared" si="73"/>
        <v>0</v>
      </c>
      <c r="F714" s="130">
        <f t="shared" si="74"/>
        <v>0</v>
      </c>
      <c r="G714" s="130">
        <f t="shared" si="75"/>
        <v>0</v>
      </c>
      <c r="H714" s="130">
        <f t="shared" si="76"/>
        <v>0</v>
      </c>
      <c r="I714" s="130">
        <f t="shared" si="77"/>
        <v>0</v>
      </c>
      <c r="J714" s="130">
        <f t="shared" si="78"/>
        <v>0</v>
      </c>
      <c r="K714" s="130">
        <f t="shared" si="79"/>
        <v>0</v>
      </c>
      <c r="L714" s="130">
        <f t="shared" si="80"/>
        <v>0</v>
      </c>
      <c r="M714" s="130">
        <f t="shared" si="81"/>
        <v>0</v>
      </c>
    </row>
    <row r="715" spans="1:13" hidden="1" outlineLevel="1" x14ac:dyDescent="0.2">
      <c r="A715" s="1">
        <v>30</v>
      </c>
      <c r="B715" s="130">
        <f t="shared" si="70"/>
        <v>0</v>
      </c>
      <c r="C715" s="130">
        <f t="shared" si="71"/>
        <v>0</v>
      </c>
      <c r="D715" s="130">
        <f t="shared" si="72"/>
        <v>0</v>
      </c>
      <c r="E715" s="130">
        <f t="shared" si="73"/>
        <v>0</v>
      </c>
      <c r="F715" s="130">
        <f t="shared" si="74"/>
        <v>0</v>
      </c>
      <c r="G715" s="130">
        <f t="shared" si="75"/>
        <v>0</v>
      </c>
      <c r="H715" s="130">
        <f t="shared" si="76"/>
        <v>0</v>
      </c>
      <c r="I715" s="130">
        <f t="shared" si="77"/>
        <v>0</v>
      </c>
      <c r="J715" s="130">
        <f t="shared" si="78"/>
        <v>0</v>
      </c>
      <c r="K715" s="130">
        <f t="shared" si="79"/>
        <v>0</v>
      </c>
      <c r="L715" s="130">
        <f t="shared" si="80"/>
        <v>0</v>
      </c>
      <c r="M715" s="130">
        <f t="shared" si="81"/>
        <v>0</v>
      </c>
    </row>
    <row r="716" spans="1:13" hidden="1" outlineLevel="1" x14ac:dyDescent="0.2">
      <c r="B716" s="14"/>
      <c r="C716" s="127"/>
      <c r="D716" s="127"/>
      <c r="E716" s="128"/>
      <c r="F716" s="128"/>
      <c r="G716" s="128"/>
      <c r="H716" s="128"/>
      <c r="I716" s="128"/>
      <c r="J716" s="129"/>
      <c r="K716" s="130"/>
      <c r="L716" s="128"/>
      <c r="M716" s="130"/>
    </row>
    <row r="717" spans="1:13" ht="23.1" customHeight="1" collapsed="1" x14ac:dyDescent="0.2">
      <c r="B717" s="131">
        <f t="shared" ref="B717:M717" si="82">SUM(B686:B715)</f>
        <v>0</v>
      </c>
      <c r="C717" s="131">
        <f t="shared" si="82"/>
        <v>0</v>
      </c>
      <c r="D717" s="131">
        <f t="shared" si="82"/>
        <v>0</v>
      </c>
      <c r="E717" s="131">
        <f t="shared" si="82"/>
        <v>0</v>
      </c>
      <c r="F717" s="131">
        <f t="shared" si="82"/>
        <v>0</v>
      </c>
      <c r="G717" s="131">
        <f t="shared" si="82"/>
        <v>0</v>
      </c>
      <c r="H717" s="131">
        <f t="shared" si="82"/>
        <v>0</v>
      </c>
      <c r="I717" s="131">
        <f t="shared" si="82"/>
        <v>0</v>
      </c>
      <c r="J717" s="131">
        <f t="shared" si="82"/>
        <v>0</v>
      </c>
      <c r="K717" s="132">
        <f t="shared" si="82"/>
        <v>0</v>
      </c>
      <c r="L717" s="131">
        <f t="shared" si="82"/>
        <v>0</v>
      </c>
      <c r="M717" s="131">
        <f t="shared" si="82"/>
        <v>0</v>
      </c>
    </row>
    <row r="720" spans="1:13" ht="18" x14ac:dyDescent="0.2">
      <c r="B720" s="146" t="s">
        <v>407</v>
      </c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</row>
    <row r="721" spans="2:15" ht="13.5" thickBot="1" x14ac:dyDescent="0.25"/>
    <row r="722" spans="2:15" ht="23.1" customHeight="1" thickBot="1" x14ac:dyDescent="0.25">
      <c r="B722" s="119" t="s">
        <v>395</v>
      </c>
      <c r="C722" s="119" t="s">
        <v>396</v>
      </c>
      <c r="D722" s="119" t="s">
        <v>397</v>
      </c>
      <c r="E722" s="120" t="s">
        <v>398</v>
      </c>
      <c r="F722" s="120" t="s">
        <v>399</v>
      </c>
      <c r="G722" s="120" t="s">
        <v>400</v>
      </c>
      <c r="H722" s="120" t="s">
        <v>401</v>
      </c>
      <c r="I722" s="120" t="s">
        <v>402</v>
      </c>
      <c r="J722" s="121" t="s">
        <v>403</v>
      </c>
      <c r="K722" s="122" t="s">
        <v>404</v>
      </c>
      <c r="L722" s="120" t="s">
        <v>405</v>
      </c>
      <c r="M722" s="122" t="s">
        <v>406</v>
      </c>
    </row>
    <row r="723" spans="2:15" ht="9" customHeight="1" x14ac:dyDescent="0.2"/>
    <row r="724" spans="2:15" ht="23.1" customHeight="1" collapsed="1" x14ac:dyDescent="0.2">
      <c r="B724" s="131">
        <f>B717*0.07</f>
        <v>0</v>
      </c>
      <c r="C724" s="131">
        <f t="shared" ref="C724:M724" si="83">C717*0.07</f>
        <v>0</v>
      </c>
      <c r="D724" s="131">
        <f t="shared" si="83"/>
        <v>0</v>
      </c>
      <c r="E724" s="131">
        <f t="shared" si="83"/>
        <v>0</v>
      </c>
      <c r="F724" s="131">
        <f t="shared" si="83"/>
        <v>0</v>
      </c>
      <c r="G724" s="131">
        <f t="shared" si="83"/>
        <v>0</v>
      </c>
      <c r="H724" s="131">
        <f t="shared" si="83"/>
        <v>0</v>
      </c>
      <c r="I724" s="131">
        <f t="shared" si="83"/>
        <v>0</v>
      </c>
      <c r="J724" s="131">
        <f t="shared" si="83"/>
        <v>0</v>
      </c>
      <c r="K724" s="132">
        <f t="shared" si="83"/>
        <v>0</v>
      </c>
      <c r="L724" s="131">
        <f t="shared" si="83"/>
        <v>0</v>
      </c>
      <c r="M724" s="131">
        <f t="shared" si="83"/>
        <v>0</v>
      </c>
    </row>
    <row r="727" spans="2:15" ht="18" x14ac:dyDescent="0.2">
      <c r="B727" s="146" t="s">
        <v>408</v>
      </c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</row>
    <row r="728" spans="2:15" ht="13.5" thickBot="1" x14ac:dyDescent="0.25"/>
    <row r="729" spans="2:15" ht="23.1" customHeight="1" thickBot="1" x14ac:dyDescent="0.25">
      <c r="B729" s="119" t="s">
        <v>395</v>
      </c>
      <c r="C729" s="119" t="s">
        <v>396</v>
      </c>
      <c r="D729" s="119" t="s">
        <v>397</v>
      </c>
      <c r="E729" s="120" t="s">
        <v>398</v>
      </c>
      <c r="F729" s="120" t="s">
        <v>399</v>
      </c>
      <c r="G729" s="120" t="s">
        <v>400</v>
      </c>
      <c r="H729" s="120" t="s">
        <v>401</v>
      </c>
      <c r="I729" s="120" t="s">
        <v>402</v>
      </c>
      <c r="J729" s="121" t="s">
        <v>403</v>
      </c>
      <c r="K729" s="122" t="s">
        <v>404</v>
      </c>
      <c r="L729" s="120" t="s">
        <v>405</v>
      </c>
      <c r="M729" s="122" t="s">
        <v>406</v>
      </c>
    </row>
    <row r="730" spans="2:15" ht="9" customHeight="1" x14ac:dyDescent="0.2"/>
    <row r="731" spans="2:15" ht="23.1" customHeight="1" collapsed="1" x14ac:dyDescent="0.2">
      <c r="B731" s="131">
        <f>B717+B724</f>
        <v>0</v>
      </c>
      <c r="C731" s="131">
        <f t="shared" ref="C731:M731" si="84">C717+C724</f>
        <v>0</v>
      </c>
      <c r="D731" s="131">
        <f t="shared" si="84"/>
        <v>0</v>
      </c>
      <c r="E731" s="131">
        <f t="shared" si="84"/>
        <v>0</v>
      </c>
      <c r="F731" s="131">
        <f t="shared" si="84"/>
        <v>0</v>
      </c>
      <c r="G731" s="131">
        <f t="shared" si="84"/>
        <v>0</v>
      </c>
      <c r="H731" s="131">
        <f t="shared" si="84"/>
        <v>0</v>
      </c>
      <c r="I731" s="131">
        <f t="shared" si="84"/>
        <v>0</v>
      </c>
      <c r="J731" s="131">
        <f t="shared" si="84"/>
        <v>0</v>
      </c>
      <c r="K731" s="132">
        <f t="shared" si="84"/>
        <v>0</v>
      </c>
      <c r="L731" s="131">
        <f t="shared" si="84"/>
        <v>0</v>
      </c>
      <c r="M731" s="131">
        <f t="shared" si="84"/>
        <v>0</v>
      </c>
      <c r="N731" s="133"/>
      <c r="O731" s="133"/>
    </row>
    <row r="734" spans="2:15" ht="18" customHeight="1" x14ac:dyDescent="0.2">
      <c r="B734" s="139" t="s">
        <v>409</v>
      </c>
      <c r="C734" s="140"/>
      <c r="D734" s="140"/>
      <c r="E734" s="140"/>
      <c r="F734" s="140"/>
      <c r="G734" s="141" t="s">
        <v>410</v>
      </c>
      <c r="H734" s="142"/>
      <c r="I734" s="142"/>
      <c r="J734" s="142"/>
      <c r="K734" s="142"/>
      <c r="L734" s="142"/>
      <c r="M734" s="134">
        <f>SUM(B717:M717)</f>
        <v>0</v>
      </c>
    </row>
    <row r="736" spans="2:15" ht="18" customHeight="1" x14ac:dyDescent="0.2">
      <c r="B736" s="139" t="s">
        <v>411</v>
      </c>
      <c r="C736" s="140"/>
      <c r="D736" s="140"/>
      <c r="E736" s="140"/>
      <c r="F736" s="140"/>
      <c r="G736" s="141" t="s">
        <v>410</v>
      </c>
      <c r="H736" s="142"/>
      <c r="I736" s="142"/>
      <c r="J736" s="142"/>
      <c r="K736" s="142"/>
      <c r="L736" s="142"/>
      <c r="M736" s="134">
        <f>M734*0.07</f>
        <v>0</v>
      </c>
    </row>
    <row r="737" spans="13:13" x14ac:dyDescent="0.2">
      <c r="M737" s="133"/>
    </row>
  </sheetData>
  <sheetProtection algorithmName="SHA-512" hashValue="o4PuuqMsW4/G7sNLwTZysMfjd893vHSYaPJTSXLJS3kl6FgEzj6+o70+Ux66sCVYNYiBcNZYA5lxmI35hvIP/g==" saltValue="3/ZxLxp7F7MvEktIi/A4ng==" spinCount="100000" sheet="1" objects="1" scenarios="1"/>
  <mergeCells count="51">
    <mergeCell ref="C78:M78"/>
    <mergeCell ref="B2:M2"/>
    <mergeCell ref="B4:M4"/>
    <mergeCell ref="B6:M6"/>
    <mergeCell ref="B14:M14"/>
    <mergeCell ref="C17:M17"/>
    <mergeCell ref="C318:M318"/>
    <mergeCell ref="C84:M84"/>
    <mergeCell ref="C97:M97"/>
    <mergeCell ref="C106:M106"/>
    <mergeCell ref="C115:M115"/>
    <mergeCell ref="C130:M130"/>
    <mergeCell ref="C140:M140"/>
    <mergeCell ref="C149:M149"/>
    <mergeCell ref="B166:I166"/>
    <mergeCell ref="B175:I175"/>
    <mergeCell ref="C184:M184"/>
    <mergeCell ref="C221:M221"/>
    <mergeCell ref="C565:M565"/>
    <mergeCell ref="C326:M326"/>
    <mergeCell ref="C334:M334"/>
    <mergeCell ref="C352:M352"/>
    <mergeCell ref="C414:M414"/>
    <mergeCell ref="C450:M450"/>
    <mergeCell ref="C458:M458"/>
    <mergeCell ref="C477:M477"/>
    <mergeCell ref="C487:M487"/>
    <mergeCell ref="C505:M505"/>
    <mergeCell ref="C515:M515"/>
    <mergeCell ref="C544:M544"/>
    <mergeCell ref="K649:M649"/>
    <mergeCell ref="C572:M572"/>
    <mergeCell ref="B574:I574"/>
    <mergeCell ref="B583:I583"/>
    <mergeCell ref="B590:I590"/>
    <mergeCell ref="C597:M597"/>
    <mergeCell ref="C606:M606"/>
    <mergeCell ref="C622:M622"/>
    <mergeCell ref="C643:M643"/>
    <mergeCell ref="K646:M646"/>
    <mergeCell ref="K647:M647"/>
    <mergeCell ref="K648:M648"/>
    <mergeCell ref="B736:F736"/>
    <mergeCell ref="G736:L736"/>
    <mergeCell ref="K650:M650"/>
    <mergeCell ref="B682:M682"/>
    <mergeCell ref="B720:M720"/>
    <mergeCell ref="B727:M727"/>
    <mergeCell ref="B734:F734"/>
    <mergeCell ref="G734:L734"/>
    <mergeCell ref="C656:M656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  <ignoredErrors>
    <ignoredError sqref="L6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</vt:lpstr>
    </vt:vector>
  </TitlesOfParts>
  <Company>AYTOSC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Ana Delia Lugo Dorta</cp:lastModifiedBy>
  <dcterms:created xsi:type="dcterms:W3CDTF">2014-09-19T10:19:45Z</dcterms:created>
  <dcterms:modified xsi:type="dcterms:W3CDTF">2014-12-16T12:25:05Z</dcterms:modified>
</cp:coreProperties>
</file>